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0" windowWidth="23715" windowHeight="9795" tabRatio="569"/>
  </bookViews>
  <sheets>
    <sheet name="請求書について(Ｅｘｃｅｌ)" sheetId="11" r:id="rId1"/>
    <sheet name="①入力画面" sheetId="10" r:id="rId2"/>
    <sheet name="②小口請求書(入力画面反映)" sheetId="8" r:id="rId3"/>
  </sheets>
  <definedNames>
    <definedName name="ＦＡＸ番号">①入力画面!$B$12</definedName>
    <definedName name="Ｎｏ">①入力画面!$B$2</definedName>
    <definedName name="会社名">①入力画面!$B$9</definedName>
    <definedName name="金額1">①入力画面!$K$3</definedName>
    <definedName name="金額10">①入力画面!$K$12</definedName>
    <definedName name="金額11">①入力画面!$K$13</definedName>
    <definedName name="金額12">①入力画面!$K$14</definedName>
    <definedName name="金額13">①入力画面!$K$15</definedName>
    <definedName name="金額2">①入力画面!$K$4</definedName>
    <definedName name="金額3">①入力画面!$K$5</definedName>
    <definedName name="金額4">①入力画面!$K$6</definedName>
    <definedName name="金額5">①入力画面!$K$7</definedName>
    <definedName name="金額6">①入力画面!$K$8</definedName>
    <definedName name="金額7">①入力画面!$K$9</definedName>
    <definedName name="金額8">①入力画面!$K$10</definedName>
    <definedName name="金額9">①入力画面!$K$11</definedName>
    <definedName name="計">①入力画面!$J$16</definedName>
    <definedName name="月">①入力画面!$B$4</definedName>
    <definedName name="口座フリガナ">①入力画面!$B$21</definedName>
    <definedName name="口座種類">①入力画面!$B$18</definedName>
    <definedName name="口座番号">①入力画面!$B$19</definedName>
    <definedName name="口座名義">①入力画面!$B$20</definedName>
    <definedName name="工事担当者名">①入力画面!$B$14</definedName>
    <definedName name="工事番号">①入力画面!$B$15</definedName>
    <definedName name="工事名">①入力画面!$B$13</definedName>
    <definedName name="支店名">①入力画面!$B$17</definedName>
    <definedName name="住所">①入力画面!$B$8</definedName>
    <definedName name="振込先銀行">①入力画面!$B$16</definedName>
    <definedName name="数量1">①入力画面!$H$3</definedName>
    <definedName name="数量10">①入力画面!$H$12</definedName>
    <definedName name="数量11">①入力画面!$H$13</definedName>
    <definedName name="数量12">①入力画面!$H$14</definedName>
    <definedName name="数量13">①入力画面!$H$15</definedName>
    <definedName name="数量2">①入力画面!$H$4</definedName>
    <definedName name="数量3">①入力画面!$H$5</definedName>
    <definedName name="数量4">①入力画面!$H$6</definedName>
    <definedName name="数量5">①入力画面!$H$7</definedName>
    <definedName name="数量6">①入力画面!$H$8</definedName>
    <definedName name="数量7">①入力画面!$H$9</definedName>
    <definedName name="数量8">①入力画面!$H$10</definedName>
    <definedName name="数量9">①入力画面!$H$11</definedName>
    <definedName name="請求者コード">①入力画面!$B$6</definedName>
    <definedName name="代表者名">①入力画面!$B$10</definedName>
    <definedName name="単位1">①入力画面!$I$3</definedName>
    <definedName name="単位10">①入力画面!$I$12</definedName>
    <definedName name="単位11">①入力画面!$I$13</definedName>
    <definedName name="単位12">①入力画面!$I$14</definedName>
    <definedName name="単位13">①入力画面!$I$15</definedName>
    <definedName name="単位2">①入力画面!$I$4</definedName>
    <definedName name="単位3">①入力画面!$I$5</definedName>
    <definedName name="単位4">①入力画面!$I$6</definedName>
    <definedName name="単位5">①入力画面!$I$7</definedName>
    <definedName name="単位6">①入力画面!$I$8</definedName>
    <definedName name="単位7">①入力画面!$I$9</definedName>
    <definedName name="単位8">①入力画面!$I$10</definedName>
    <definedName name="単位9">①入力画面!$I$11</definedName>
    <definedName name="単価1">①入力画面!$J$3</definedName>
    <definedName name="単価10">①入力画面!$J$12</definedName>
    <definedName name="単価11">①入力画面!$J$13</definedName>
    <definedName name="単価12">①入力画面!$J$14</definedName>
    <definedName name="単価13">①入力画面!$J$15</definedName>
    <definedName name="単価2">①入力画面!$J$4</definedName>
    <definedName name="単価3">①入力画面!$J$5</definedName>
    <definedName name="単価4">①入力画面!$J$6</definedName>
    <definedName name="単価5">①入力画面!$J$7</definedName>
    <definedName name="単価6">①入力画面!$J$8</definedName>
    <definedName name="単価7">①入力画面!$J$9</definedName>
    <definedName name="単価8">①入力画面!$J$10</definedName>
    <definedName name="単価9">①入力画面!$J$11</definedName>
    <definedName name="電話番号">①入力画面!$B$11</definedName>
    <definedName name="日">①入力画面!$B$5</definedName>
    <definedName name="年月1">①入力画面!$F$3</definedName>
    <definedName name="年月10">①入力画面!$F$12</definedName>
    <definedName name="年月11">①入力画面!$F$13</definedName>
    <definedName name="年月12">①入力画面!$F$14</definedName>
    <definedName name="年月13">①入力画面!$F$15</definedName>
    <definedName name="年月2">①入力画面!$F$4</definedName>
    <definedName name="年月3">①入力画面!$F$5</definedName>
    <definedName name="年月4">①入力画面!$F$6</definedName>
    <definedName name="年月5">①入力画面!$F$7</definedName>
    <definedName name="年月6">①入力画面!$F$8</definedName>
    <definedName name="年月7">①入力画面!$F$9</definedName>
    <definedName name="年月8">①入力画面!$F$10</definedName>
    <definedName name="年月9">①入力画面!$F$11</definedName>
    <definedName name="名称及び商品1">①入力画面!$G$3</definedName>
    <definedName name="名称及び商品10">①入力画面!$G$12</definedName>
    <definedName name="名称及び商品11">①入力画面!$G$13</definedName>
    <definedName name="名称及び商品12">①入力画面!$G$14</definedName>
    <definedName name="名称及び商品13">①入力画面!$G$15</definedName>
    <definedName name="名称及び商品2">①入力画面!$G$4</definedName>
    <definedName name="名称及び商品3">①入力画面!$G$5</definedName>
    <definedName name="名称及び商品4">①入力画面!$G$6</definedName>
    <definedName name="名称及び商品5">①入力画面!$G$7</definedName>
    <definedName name="名称及び商品6">①入力画面!$G$8</definedName>
    <definedName name="名称及び商品7">①入力画面!$G$9</definedName>
    <definedName name="名称及び商品8">①入力画面!$G$10</definedName>
    <definedName name="名称及び商品9">①入力画面!$G$11</definedName>
    <definedName name="郵便番号">①入力画面!$B$7</definedName>
    <definedName name="令和">①入力画面!$B$3</definedName>
  </definedNames>
  <calcPr calcId="145621"/>
</workbook>
</file>

<file path=xl/calcChain.xml><?xml version="1.0" encoding="utf-8"?>
<calcChain xmlns="http://schemas.openxmlformats.org/spreadsheetml/2006/main">
  <c r="K3" i="10" l="1"/>
  <c r="A72" i="8"/>
  <c r="AI26" i="8" l="1"/>
  <c r="AK12" i="8" l="1"/>
  <c r="U69" i="8" l="1"/>
  <c r="U66" i="8"/>
  <c r="U63" i="8"/>
  <c r="U60" i="8"/>
  <c r="U57" i="8"/>
  <c r="U54" i="8"/>
  <c r="U51" i="8"/>
  <c r="U48" i="8"/>
  <c r="U45" i="8"/>
  <c r="U42" i="8"/>
  <c r="U39" i="8"/>
  <c r="U36" i="8"/>
  <c r="R69" i="8"/>
  <c r="R66" i="8"/>
  <c r="R63" i="8"/>
  <c r="R60" i="8"/>
  <c r="R57" i="8"/>
  <c r="R54" i="8"/>
  <c r="R51" i="8"/>
  <c r="R48" i="8"/>
  <c r="R45" i="8"/>
  <c r="R42" i="8"/>
  <c r="R39" i="8"/>
  <c r="R36" i="8"/>
  <c r="O69" i="8"/>
  <c r="O66" i="8"/>
  <c r="O63" i="8"/>
  <c r="O60" i="8"/>
  <c r="O57" i="8"/>
  <c r="O54" i="8"/>
  <c r="O51" i="8"/>
  <c r="O48" i="8"/>
  <c r="O45" i="8"/>
  <c r="O42" i="8"/>
  <c r="O39" i="8"/>
  <c r="O36" i="8"/>
  <c r="E69" i="8"/>
  <c r="E66" i="8"/>
  <c r="E63" i="8"/>
  <c r="E60" i="8"/>
  <c r="E57" i="8"/>
  <c r="E54" i="8"/>
  <c r="E51" i="8"/>
  <c r="E48" i="8"/>
  <c r="E45" i="8"/>
  <c r="E42" i="8"/>
  <c r="E39" i="8"/>
  <c r="E36" i="8"/>
  <c r="K10" i="10"/>
  <c r="Z54" i="8" s="1"/>
  <c r="A69" i="8"/>
  <c r="A66" i="8"/>
  <c r="A63" i="8"/>
  <c r="A60" i="8"/>
  <c r="A57" i="8"/>
  <c r="A51" i="8"/>
  <c r="A54" i="8"/>
  <c r="A48" i="8"/>
  <c r="A45" i="8"/>
  <c r="A42" i="8"/>
  <c r="A39" i="8"/>
  <c r="A36" i="8"/>
  <c r="U33" i="8"/>
  <c r="R33" i="8"/>
  <c r="O33" i="8"/>
  <c r="E33" i="8"/>
  <c r="A33" i="8"/>
  <c r="K4" i="10"/>
  <c r="Z36" i="8" s="1"/>
  <c r="K5" i="10"/>
  <c r="Z39" i="8" s="1"/>
  <c r="K6" i="10"/>
  <c r="Z42" i="8" s="1"/>
  <c r="K7" i="10"/>
  <c r="Z45" i="8" s="1"/>
  <c r="K8" i="10"/>
  <c r="Z48" i="8" s="1"/>
  <c r="K9" i="10"/>
  <c r="Z51" i="8" s="1"/>
  <c r="K11" i="10"/>
  <c r="Z57" i="8" s="1"/>
  <c r="K12" i="10"/>
  <c r="Z60" i="8" s="1"/>
  <c r="K13" i="10"/>
  <c r="Z63" i="8" s="1"/>
  <c r="K14" i="10"/>
  <c r="Z66" i="8" s="1"/>
  <c r="K15" i="10"/>
  <c r="Z69" i="8" s="1"/>
  <c r="K16" i="10" l="1"/>
  <c r="Z33" i="8"/>
  <c r="G84" i="8"/>
  <c r="G81" i="8"/>
  <c r="AW77" i="8"/>
  <c r="AN77" i="8"/>
  <c r="W77" i="8"/>
  <c r="F77" i="8"/>
  <c r="AV26" i="8"/>
  <c r="B26" i="8"/>
  <c r="AY22" i="8"/>
  <c r="AM22" i="8"/>
  <c r="AK20" i="8"/>
  <c r="AK17" i="8"/>
  <c r="AK14" i="8"/>
  <c r="AZ9" i="8"/>
  <c r="BE4" i="8"/>
  <c r="AZ4" i="8"/>
  <c r="AU4" i="8"/>
  <c r="BH1" i="8" l="1"/>
  <c r="Z72" i="8" l="1"/>
</calcChain>
</file>

<file path=xl/comments1.xml><?xml version="1.0" encoding="utf-8"?>
<comments xmlns="http://schemas.openxmlformats.org/spreadsheetml/2006/main">
  <authors>
    <author>keiri</author>
  </authors>
  <commentLis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単価、金額共に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税抜</t>
        </r>
        <r>
          <rPr>
            <b/>
            <sz val="9"/>
            <color indexed="81"/>
            <rFont val="ＭＳ Ｐゴシック"/>
            <family val="3"/>
            <charset val="128"/>
          </rPr>
          <t>金額でご入力下さい。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(請求者コード)
新規の方は空欄、過去に支払のある方は「支払通知書」に記載があります。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(会社名等)
会社名のゴム印を押印される場合は入力不要です。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(工事担当者名)
弊社の担当者を入力して下さい。敬称(様)は固定で入力されてます。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(計)
明細が1枚以上になる場合は右側の▽で「小計」を選択して下さい。</t>
        </r>
      </text>
    </comment>
  </commentList>
</comments>
</file>

<file path=xl/sharedStrings.xml><?xml version="1.0" encoding="utf-8"?>
<sst xmlns="http://schemas.openxmlformats.org/spreadsheetml/2006/main" count="87" uniqueCount="80">
  <si>
    <t>日</t>
    <rPh sb="0" eb="1">
      <t>ニチ</t>
    </rPh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</si>
  <si>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</si>
  <si>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</si>
  <si>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</si>
  <si>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決　裁</t>
    <rPh sb="0" eb="1">
      <t>ケツ</t>
    </rPh>
    <rPh sb="2" eb="3">
      <t>サイ</t>
    </rPh>
    <phoneticPr fontId="1"/>
  </si>
  <si>
    <t>専　務</t>
    <rPh sb="0" eb="1">
      <t>セン</t>
    </rPh>
    <rPh sb="2" eb="3">
      <t>ツトム</t>
    </rPh>
    <phoneticPr fontId="1"/>
  </si>
  <si>
    <t>担　　当</t>
    <rPh sb="0" eb="1">
      <t>タン</t>
    </rPh>
    <rPh sb="3" eb="4">
      <t>トウ</t>
    </rPh>
    <phoneticPr fontId="1"/>
  </si>
  <si>
    <t>振込先銀行</t>
    <rPh sb="0" eb="2">
      <t>フリコ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</si>
  <si>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</si>
  <si>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口座フリガナ</t>
    <rPh sb="0" eb="2">
      <t>コウザ</t>
    </rPh>
    <phoneticPr fontId="1"/>
  </si>
  <si>
    <t>口 座 名 義</t>
    <rPh sb="0" eb="1">
      <t>クチ</t>
    </rPh>
    <rPh sb="2" eb="3">
      <t>ザ</t>
    </rPh>
    <rPh sb="4" eb="5">
      <t>ナ</t>
    </rPh>
    <rPh sb="6" eb="7">
      <t>ヨシ</t>
    </rPh>
    <phoneticPr fontId="1"/>
  </si>
  <si>
    <t>工事</t>
    <rPh sb="0" eb="2">
      <t>コウジ</t>
    </rPh>
    <phoneticPr fontId="1"/>
  </si>
  <si>
    <t>印</t>
    <rPh sb="0" eb="1">
      <t>イン</t>
    </rPh>
    <phoneticPr fontId="1"/>
  </si>
  <si>
    <t>口座番号</t>
    <rPh sb="0" eb="2">
      <t>コウザ</t>
    </rPh>
    <rPh sb="2" eb="4">
      <t>バンゴウ</t>
    </rPh>
    <phoneticPr fontId="1"/>
  </si>
  <si>
    <t>名称及び商品</t>
    <rPh sb="0" eb="2">
      <t>メイショウ</t>
    </rPh>
    <rPh sb="2" eb="3">
      <t>オヨ</t>
    </rPh>
    <rPh sb="4" eb="6">
      <t>ショウヒン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</si>
  <si>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</si>
  <si>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</si>
  <si>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工種コード</t>
    <rPh sb="0" eb="2">
      <t>コウシュ</t>
    </rPh>
    <phoneticPr fontId="1"/>
  </si>
  <si>
    <t>計</t>
    <rPh sb="0" eb="1">
      <t>ケイ</t>
    </rPh>
    <phoneticPr fontId="1"/>
  </si>
  <si>
    <t>　請　　求　　書　</t>
    <rPh sb="1" eb="2">
      <t>ショウ</t>
    </rPh>
    <rPh sb="4" eb="5">
      <t>モトム</t>
    </rPh>
    <rPh sb="7" eb="8">
      <t>ショ</t>
    </rPh>
    <phoneticPr fontId="1"/>
  </si>
  <si>
    <t>工　種　名</t>
    <rPh sb="0" eb="1">
      <t>コウ</t>
    </rPh>
    <rPh sb="2" eb="3">
      <t>シュ</t>
    </rPh>
    <rPh sb="4" eb="5">
      <t>メイ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</si>
  <si>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</si>
  <si>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金　　　額</t>
    <rPh sb="0" eb="1">
      <t>キン</t>
    </rPh>
    <rPh sb="4" eb="5">
      <t>ガク</t>
    </rPh>
    <phoneticPr fontId="1"/>
  </si>
  <si>
    <t>単　価</t>
    <rPh sb="0" eb="1">
      <t>タン</t>
    </rPh>
    <rPh sb="2" eb="3">
      <t>アタイ</t>
    </rPh>
    <phoneticPr fontId="1"/>
  </si>
  <si>
    <t>月　日</t>
    <rPh sb="0" eb="1">
      <t>ツキ</t>
    </rPh>
    <rPh sb="2" eb="3">
      <t>ニチ</t>
    </rPh>
    <phoneticPr fontId="1"/>
  </si>
  <si>
    <t>技建工業株式会社　　御中　</t>
    <rPh sb="0" eb="1">
      <t>ギ</t>
    </rPh>
    <rPh sb="1" eb="2">
      <t>ケン</t>
    </rPh>
    <rPh sb="2" eb="4">
      <t>コウギョウ</t>
    </rPh>
    <rPh sb="4" eb="6">
      <t>カブシキ</t>
    </rPh>
    <rPh sb="6" eb="8">
      <t>カイシャ</t>
    </rPh>
    <rPh sb="10" eb="12">
      <t>オンチュウ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</si>
  <si>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</si>
  <si>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工事番号</t>
    <rPh sb="0" eb="2">
      <t>コウジ</t>
    </rPh>
    <rPh sb="2" eb="4">
      <t>バンゴウ</t>
    </rPh>
    <phoneticPr fontId="1"/>
  </si>
  <si>
    <t>請求者コード</t>
    <rPh sb="0" eb="3">
      <t>セイキュウシャ</t>
    </rPh>
    <phoneticPr fontId="1"/>
  </si>
  <si>
    <t>Ｎｏ.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</si>
  <si>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</si>
  <si>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</si>
  <si>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</si>
  <si>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</si>
  <si>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工事名</t>
    <rPh sb="0" eb="3">
      <t>コウジメイ</t>
    </rPh>
    <phoneticPr fontId="1"/>
  </si>
  <si>
    <t>普通・当座</t>
    <rPh sb="0" eb="2">
      <t>フツウ</t>
    </rPh>
    <rPh sb="3" eb="5">
      <t>トウザ</t>
    </rPh>
    <phoneticPr fontId="1"/>
  </si>
  <si>
    <t>口座名義</t>
    <rPh sb="0" eb="2">
      <t>コウザ</t>
    </rPh>
    <rPh sb="2" eb="4">
      <t>メイギ</t>
    </rPh>
    <phoneticPr fontId="1"/>
  </si>
  <si>
    <t>Ｎｏ</t>
    <phoneticPr fontId="1"/>
  </si>
  <si>
    <t>ＦＡＸ：</t>
    <phoneticPr fontId="1"/>
  </si>
  <si>
    <t>ＴＥＬ：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</si>
  <si>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</si>
  <si>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</si>
  <si>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</si>
  <si>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</si>
  <si>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年月</t>
    <rPh sb="0" eb="2">
      <t>ネンゲツ</t>
    </rPh>
    <phoneticPr fontId="1"/>
  </si>
  <si>
    <t>名称及び商品</t>
    <rPh sb="0" eb="2">
      <t>メイショウ</t>
    </rPh>
    <rPh sb="2" eb="3">
      <t>オヨ</t>
    </rPh>
    <rPh sb="4" eb="6">
      <t>ショウヒン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</si>
  <si>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</si>
  <si>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</si>
  <si>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</si>
  <si>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</si>
  <si>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(技建工業　担当)</t>
    <rPh sb="1" eb="2">
      <t>ギ</t>
    </rPh>
    <rPh sb="2" eb="3">
      <t>ケン</t>
    </rPh>
    <rPh sb="3" eb="5">
      <t>コウギョウ</t>
    </rPh>
    <rPh sb="6" eb="8">
      <t>タントウ</t>
    </rPh>
    <phoneticPr fontId="1"/>
  </si>
  <si>
    <t>工事担当者名</t>
    <rPh sb="0" eb="2">
      <t>コウジ</t>
    </rPh>
    <rPh sb="2" eb="5">
      <t>タントウシャ</t>
    </rPh>
    <rPh sb="5" eb="6">
      <t>メイ</t>
    </rPh>
    <phoneticPr fontId="1"/>
  </si>
  <si>
    <t>様</t>
    <rPh sb="0" eb="1">
      <t>サマ</t>
    </rPh>
    <phoneticPr fontId="1"/>
  </si>
  <si>
    <t>【請求書入力画面】　(黄色)必須　(緑色)任意</t>
    <rPh sb="1" eb="4">
      <t>セイキュウショ</t>
    </rPh>
    <rPh sb="4" eb="6">
      <t>ニュウリョク</t>
    </rPh>
    <rPh sb="6" eb="8">
      <t>ガメン</t>
    </rPh>
    <rPh sb="11" eb="13">
      <t>キイロ</t>
    </rPh>
    <rPh sb="14" eb="16">
      <t>ヒッス</t>
    </rPh>
    <rPh sb="18" eb="19">
      <t>ミドリ</t>
    </rPh>
    <rPh sb="19" eb="20">
      <t>イロ</t>
    </rPh>
    <rPh sb="21" eb="23">
      <t>ニンイ</t>
    </rPh>
    <phoneticPr fontId="1"/>
  </si>
  <si>
    <t>【請求内訳入力画面】　必須</t>
    <rPh sb="1" eb="3">
      <t>セイキュウ</t>
    </rPh>
    <rPh sb="3" eb="5">
      <t>ウチワケ</t>
    </rPh>
    <rPh sb="5" eb="7">
      <t>ニュウリョク</t>
    </rPh>
    <rPh sb="7" eb="9">
      <t>ガメン</t>
    </rPh>
    <rPh sb="11" eb="13">
      <t>ヒッス</t>
    </rPh>
    <phoneticPr fontId="1"/>
  </si>
  <si>
    <t>当社の支払いは</t>
    <rPh sb="0" eb="2">
      <t>トウシャ</t>
    </rPh>
    <rPh sb="3" eb="5">
      <t>シハラ</t>
    </rPh>
    <phoneticPr fontId="1"/>
  </si>
  <si>
    <t>請求書</t>
    <rPh sb="0" eb="3">
      <t>セイキュウショ</t>
    </rPh>
    <phoneticPr fontId="1"/>
  </si>
  <si>
    <t>支払日</t>
    <rPh sb="0" eb="3">
      <t>シハライビ</t>
    </rPh>
    <phoneticPr fontId="1"/>
  </si>
  <si>
    <t>　翌月１０日支払</t>
    <rPh sb="1" eb="3">
      <t>ヨクゲツ</t>
    </rPh>
    <rPh sb="5" eb="6">
      <t>ニチ</t>
    </rPh>
    <rPh sb="6" eb="8">
      <t>シハライ</t>
    </rPh>
    <phoneticPr fontId="1"/>
  </si>
  <si>
    <r>
      <rPr>
        <sz val="16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※１０日が土日祝の場合は翌営業日にお支払いになります。</t>
    </r>
    <rPh sb="4" eb="5">
      <t>ニチ</t>
    </rPh>
    <rPh sb="6" eb="8">
      <t>ドニチ</t>
    </rPh>
    <rPh sb="8" eb="9">
      <t>シュク</t>
    </rPh>
    <rPh sb="10" eb="12">
      <t>バアイ</t>
    </rPh>
    <rPh sb="13" eb="14">
      <t>ヨク</t>
    </rPh>
    <rPh sb="14" eb="17">
      <t>エイギョウビ</t>
    </rPh>
    <rPh sb="19" eb="21">
      <t>シハライ</t>
    </rPh>
    <phoneticPr fontId="1"/>
  </si>
  <si>
    <t xml:space="preserve"> 本請求書は契約以外(注文書なし)の請求にご使用下さい。</t>
    <rPh sb="1" eb="2">
      <t>ホン</t>
    </rPh>
    <rPh sb="2" eb="4">
      <t>セイキュウ</t>
    </rPh>
    <rPh sb="4" eb="5">
      <t>ショ</t>
    </rPh>
    <rPh sb="6" eb="8">
      <t>ケイヤク</t>
    </rPh>
    <rPh sb="8" eb="10">
      <t>イガイ</t>
    </rPh>
    <rPh sb="11" eb="14">
      <t>チュウモンショ</t>
    </rPh>
    <rPh sb="18" eb="20">
      <t>セイキュウ</t>
    </rPh>
    <rPh sb="22" eb="24">
      <t>シヨウ</t>
    </rPh>
    <rPh sb="24" eb="25">
      <t>クダ</t>
    </rPh>
    <phoneticPr fontId="1"/>
  </si>
  <si>
    <t>計</t>
  </si>
  <si>
    <r>
      <rPr>
        <sz val="16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※技建工業本社にご郵送下さい。(〒910-0858 福井県福井市手寄1丁目17-13)</t>
    </r>
    <rPh sb="2" eb="3">
      <t>ギ</t>
    </rPh>
    <rPh sb="3" eb="4">
      <t>ケン</t>
    </rPh>
    <rPh sb="4" eb="6">
      <t>コウギョウ</t>
    </rPh>
    <rPh sb="6" eb="8">
      <t>ホンシャ</t>
    </rPh>
    <rPh sb="10" eb="12">
      <t>ユウソウ</t>
    </rPh>
    <rPh sb="12" eb="13">
      <t>クダ</t>
    </rPh>
    <rPh sb="27" eb="30">
      <t>フクイケン</t>
    </rPh>
    <rPh sb="30" eb="33">
      <t>フクイシ</t>
    </rPh>
    <rPh sb="33" eb="34">
      <t>テ</t>
    </rPh>
    <rPh sb="36" eb="38">
      <t>チョウメ</t>
    </rPh>
    <phoneticPr fontId="1"/>
  </si>
  <si>
    <t>　技建工業株式会社　総務部</t>
    <rPh sb="1" eb="2">
      <t>ギ</t>
    </rPh>
    <rPh sb="2" eb="3">
      <t>ケン</t>
    </rPh>
    <rPh sb="3" eb="5">
      <t>コウギョウ</t>
    </rPh>
    <rPh sb="5" eb="7">
      <t>カブシキ</t>
    </rPh>
    <rPh sb="7" eb="9">
      <t>カイシャ</t>
    </rPh>
    <rPh sb="10" eb="12">
      <t>ソウム</t>
    </rPh>
    <rPh sb="12" eb="13">
      <t>ブ</t>
    </rPh>
    <phoneticPr fontId="1"/>
  </si>
  <si>
    <t>　ＦＡＸ：０７７６－２４－２３４１(総務部用)</t>
    <rPh sb="18" eb="20">
      <t>ソウム</t>
    </rPh>
    <rPh sb="20" eb="22">
      <t>ブヨウ</t>
    </rPh>
    <phoneticPr fontId="1"/>
  </si>
  <si>
    <t>　毎月１０日締 (１５日必着)</t>
    <phoneticPr fontId="1"/>
  </si>
  <si>
    <t>【お問い合せ】</t>
    <rPh sb="2" eb="3">
      <t>ト</t>
    </rPh>
    <rPh sb="4" eb="5">
      <t>アワ</t>
    </rPh>
    <phoneticPr fontId="1"/>
  </si>
  <si>
    <t>　〒910-0858　福井県福井市手寄1丁目17-13</t>
    <phoneticPr fontId="1"/>
  </si>
  <si>
    <t>　ＴＥＬ：０７７６－２４－１３４１</t>
    <phoneticPr fontId="1"/>
  </si>
  <si>
    <t>普通</t>
    <phoneticPr fontId="1"/>
  </si>
  <si>
    <t>① 入力</t>
    <rPh sb="2" eb="4">
      <t>ニュウリョク</t>
    </rPh>
    <phoneticPr fontId="1"/>
  </si>
  <si>
    <t>必要事項を入力して下さい。</t>
    <phoneticPr fontId="1"/>
  </si>
  <si>
    <t>小口請求書(入力画面反映)</t>
    <rPh sb="0" eb="2">
      <t>コグチ</t>
    </rPh>
    <rPh sb="2" eb="5">
      <t>セイキュウショ</t>
    </rPh>
    <rPh sb="6" eb="8">
      <t>ニュウリョク</t>
    </rPh>
    <rPh sb="8" eb="10">
      <t>ガメン</t>
    </rPh>
    <rPh sb="10" eb="12">
      <t>ハンエイ</t>
    </rPh>
    <phoneticPr fontId="1"/>
  </si>
  <si>
    <t>※黄色、ピンク色の欄は必須項目、緑色の欄は任意項目となっています。</t>
    <rPh sb="1" eb="3">
      <t>キイロ</t>
    </rPh>
    <rPh sb="7" eb="8">
      <t>イロ</t>
    </rPh>
    <rPh sb="9" eb="10">
      <t>ラン</t>
    </rPh>
    <rPh sb="11" eb="13">
      <t>ヒッス</t>
    </rPh>
    <rPh sb="13" eb="15">
      <t>コウモク</t>
    </rPh>
    <rPh sb="16" eb="17">
      <t>ミドリ</t>
    </rPh>
    <rPh sb="17" eb="18">
      <t>イロ</t>
    </rPh>
    <rPh sb="19" eb="20">
      <t>ラン</t>
    </rPh>
    <rPh sb="21" eb="23">
      <t>ニンイ</t>
    </rPh>
    <rPh sb="23" eb="25">
      <t>コウモク</t>
    </rPh>
    <phoneticPr fontId="1"/>
  </si>
  <si>
    <t>※複数工事がある場合は工事別に提出して下さい。</t>
    <rPh sb="1" eb="3">
      <t>フクスウ</t>
    </rPh>
    <rPh sb="3" eb="5">
      <t>コウジ</t>
    </rPh>
    <rPh sb="8" eb="10">
      <t>バアイ</t>
    </rPh>
    <rPh sb="11" eb="13">
      <t>コウジ</t>
    </rPh>
    <rPh sb="13" eb="14">
      <t>ベツ</t>
    </rPh>
    <rPh sb="15" eb="17">
      <t>テイシュツ</t>
    </rPh>
    <rPh sb="19" eb="20">
      <t>クダ</t>
    </rPh>
    <phoneticPr fontId="1"/>
  </si>
  <si>
    <t>※会社印は出力した用紙にご捺印下さい。(電子印鑑不可)</t>
    <rPh sb="1" eb="3">
      <t>カイシャ</t>
    </rPh>
    <rPh sb="3" eb="4">
      <t>イン</t>
    </rPh>
    <rPh sb="5" eb="7">
      <t>シュツリョク</t>
    </rPh>
    <rPh sb="9" eb="11">
      <t>ヨウシ</t>
    </rPh>
    <rPh sb="13" eb="16">
      <t>ナツインクダ</t>
    </rPh>
    <rPh sb="20" eb="22">
      <t>デンシ</t>
    </rPh>
    <rPh sb="22" eb="24">
      <t>インカン</t>
    </rPh>
    <rPh sb="24" eb="26">
      <t>フカ</t>
    </rPh>
    <phoneticPr fontId="1"/>
  </si>
  <si>
    <t>※カラーの部分がありますが、白黒印刷設定になってますのでそのまま出力して下さい。</t>
    <rPh sb="5" eb="7">
      <t>ブブン</t>
    </rPh>
    <rPh sb="14" eb="16">
      <t>シロクロ</t>
    </rPh>
    <rPh sb="16" eb="18">
      <t>インサツ</t>
    </rPh>
    <rPh sb="18" eb="20">
      <t>セッテイ</t>
    </rPh>
    <rPh sb="32" eb="34">
      <t>シュツリョク</t>
    </rPh>
    <rPh sb="36" eb="37">
      <t>クダ</t>
    </rPh>
    <phoneticPr fontId="1"/>
  </si>
  <si>
    <t>入力画面</t>
    <phoneticPr fontId="1"/>
  </si>
  <si>
    <t>② 印刷</t>
    <rPh sb="2" eb="4">
      <t>インサツ</t>
    </rPh>
    <phoneticPr fontId="1"/>
  </si>
  <si>
    <t>Ａ４サイズ(縦)で印刷して提出して下さい。</t>
    <rPh sb="9" eb="11">
      <t>インサツ</t>
    </rPh>
    <rPh sb="13" eb="15">
      <t>テイシュツ</t>
    </rPh>
    <rPh sb="17" eb="1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</si>
</sst>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3"/>
      <color rgb="FFFF000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u/>
      <sz val="14"/>
      <name val="メイリオ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16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4"/>
      <color rgb="FF009900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99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left"/>
    </xf>
    <xf numFmtId="0" fontId="2" fillId="3" borderId="0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 shrinkToFi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Border="1"/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176" fontId="2" fillId="4" borderId="3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left" vertical="center" shrinkToFi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38" fontId="2" fillId="4" borderId="13" xfId="1" applyFont="1" applyFill="1" applyBorder="1" applyAlignment="1" applyProtection="1">
      <alignment vertical="center"/>
      <protection locked="0"/>
    </xf>
    <xf numFmtId="38" fontId="2" fillId="4" borderId="39" xfId="1" applyFont="1" applyFill="1" applyBorder="1" applyAlignment="1" applyProtection="1">
      <alignment vertical="center"/>
      <protection locked="0"/>
    </xf>
    <xf numFmtId="176" fontId="2" fillId="4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left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38" fontId="2" fillId="4" borderId="9" xfId="1" applyFont="1" applyFill="1" applyBorder="1" applyAlignment="1" applyProtection="1">
      <alignment vertical="center"/>
      <protection locked="0"/>
    </xf>
    <xf numFmtId="38" fontId="2" fillId="4" borderId="50" xfId="1" applyFont="1" applyFill="1" applyBorder="1" applyAlignment="1" applyProtection="1">
      <alignment vertical="center"/>
      <protection locked="0"/>
    </xf>
    <xf numFmtId="176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left" vertical="center" shrinkToFi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38" fontId="2" fillId="4" borderId="31" xfId="1" applyFont="1" applyFill="1" applyBorder="1" applyAlignment="1" applyProtection="1">
      <alignment vertical="center"/>
      <protection locked="0"/>
    </xf>
    <xf numFmtId="38" fontId="2" fillId="4" borderId="51" xfId="1" applyFont="1" applyFill="1" applyBorder="1" applyAlignment="1" applyProtection="1">
      <alignment vertical="center"/>
      <protection locked="0"/>
    </xf>
    <xf numFmtId="38" fontId="2" fillId="4" borderId="52" xfId="1" applyFont="1" applyFill="1" applyBorder="1" applyAlignment="1" applyProtection="1">
      <alignment horizontal="right" vertical="center"/>
      <protection locked="0"/>
    </xf>
    <xf numFmtId="38" fontId="2" fillId="0" borderId="0" xfId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24" fillId="0" borderId="0" xfId="0" applyFont="1" applyAlignment="1"/>
    <xf numFmtId="0" fontId="17" fillId="0" borderId="0" xfId="0" applyFont="1" applyAlignment="1"/>
    <xf numFmtId="0" fontId="21" fillId="0" borderId="0" xfId="0" applyFont="1" applyAlignment="1"/>
    <xf numFmtId="0" fontId="25" fillId="0" borderId="0" xfId="0" applyFont="1" applyFill="1" applyAlignment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25" fillId="5" borderId="0" xfId="0" applyFont="1" applyFill="1" applyAlignment="1">
      <alignment horizontal="center"/>
    </xf>
    <xf numFmtId="0" fontId="17" fillId="3" borderId="52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shrinkToFit="1"/>
      <protection locked="0"/>
    </xf>
    <xf numFmtId="0" fontId="12" fillId="3" borderId="0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Border="1" applyAlignment="1" applyProtection="1">
      <alignment horizontal="left" vertical="top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176" fontId="2" fillId="4" borderId="37" xfId="0" applyNumberFormat="1" applyFont="1" applyFill="1" applyBorder="1" applyAlignment="1" applyProtection="1">
      <alignment horizontal="center" vertical="center" shrinkToFit="1"/>
      <protection locked="0"/>
    </xf>
    <xf numFmtId="176" fontId="2" fillId="4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4" borderId="35" xfId="0" applyNumberFormat="1" applyFont="1" applyFill="1" applyBorder="1" applyAlignment="1" applyProtection="1">
      <alignment horizontal="center" vertical="center" shrinkToFit="1"/>
      <protection locked="0"/>
    </xf>
    <xf numFmtId="176" fontId="2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48" xfId="0" applyFont="1" applyFill="1" applyBorder="1" applyAlignment="1" applyProtection="1">
      <alignment horizontal="left" vertical="center" wrapText="1" shrinkToFit="1"/>
      <protection locked="0"/>
    </xf>
    <xf numFmtId="0" fontId="2" fillId="4" borderId="49" xfId="0" applyFont="1" applyFill="1" applyBorder="1" applyAlignment="1" applyProtection="1">
      <alignment horizontal="left" vertical="center" wrapText="1" shrinkToFit="1"/>
      <protection locked="0"/>
    </xf>
    <xf numFmtId="0" fontId="2" fillId="4" borderId="15" xfId="0" applyFont="1" applyFill="1" applyBorder="1" applyAlignment="1" applyProtection="1">
      <alignment horizontal="left" vertical="center" wrapText="1" shrinkToFit="1"/>
      <protection locked="0"/>
    </xf>
    <xf numFmtId="0" fontId="2" fillId="4" borderId="16" xfId="0" applyFont="1" applyFill="1" applyBorder="1" applyAlignment="1" applyProtection="1">
      <alignment horizontal="left" vertical="center" wrapText="1" shrinkToFit="1"/>
      <protection locked="0"/>
    </xf>
    <xf numFmtId="0" fontId="2" fillId="4" borderId="0" xfId="0" applyFont="1" applyFill="1" applyBorder="1" applyAlignment="1" applyProtection="1">
      <alignment horizontal="left" vertical="center" wrapText="1" shrinkToFit="1"/>
      <protection locked="0"/>
    </xf>
    <xf numFmtId="0" fontId="2" fillId="4" borderId="17" xfId="0" applyFont="1" applyFill="1" applyBorder="1" applyAlignment="1" applyProtection="1">
      <alignment horizontal="left" vertical="center" wrapText="1" shrinkToFit="1"/>
      <protection locked="0"/>
    </xf>
    <xf numFmtId="0" fontId="2" fillId="4" borderId="18" xfId="0" applyFont="1" applyFill="1" applyBorder="1" applyAlignment="1" applyProtection="1">
      <alignment horizontal="left" vertical="center" wrapText="1" shrinkToFit="1"/>
      <protection locked="0"/>
    </xf>
    <xf numFmtId="0" fontId="2" fillId="4" borderId="19" xfId="0" applyFont="1" applyFill="1" applyBorder="1" applyAlignment="1" applyProtection="1">
      <alignment horizontal="left" vertical="center" wrapText="1" shrinkToFit="1"/>
      <protection locked="0"/>
    </xf>
    <xf numFmtId="0" fontId="2" fillId="4" borderId="20" xfId="0" applyFont="1" applyFill="1" applyBorder="1" applyAlignment="1" applyProtection="1">
      <alignment horizontal="left" vertical="center" wrapText="1" shrinkToFit="1"/>
      <protection locked="0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38" fontId="2" fillId="4" borderId="16" xfId="1" applyFont="1" applyFill="1" applyBorder="1" applyAlignment="1" applyProtection="1">
      <alignment horizontal="right" vertical="center" shrinkToFit="1"/>
      <protection locked="0"/>
    </xf>
    <xf numFmtId="38" fontId="2" fillId="4" borderId="0" xfId="1" applyFont="1" applyFill="1" applyBorder="1" applyAlignment="1" applyProtection="1">
      <alignment horizontal="right" vertical="center" shrinkToFit="1"/>
      <protection locked="0"/>
    </xf>
    <xf numFmtId="38" fontId="2" fillId="4" borderId="17" xfId="1" applyFont="1" applyFill="1" applyBorder="1" applyAlignment="1" applyProtection="1">
      <alignment horizontal="right" vertical="center" shrinkToFit="1"/>
      <protection locked="0"/>
    </xf>
    <xf numFmtId="38" fontId="2" fillId="4" borderId="18" xfId="1" applyFont="1" applyFill="1" applyBorder="1" applyAlignment="1" applyProtection="1">
      <alignment horizontal="right" vertical="center" shrinkToFit="1"/>
      <protection locked="0"/>
    </xf>
    <xf numFmtId="38" fontId="2" fillId="4" borderId="19" xfId="1" applyFont="1" applyFill="1" applyBorder="1" applyAlignment="1" applyProtection="1">
      <alignment horizontal="right" vertical="center" shrinkToFit="1"/>
      <protection locked="0"/>
    </xf>
    <xf numFmtId="38" fontId="2" fillId="4" borderId="20" xfId="1" applyFont="1" applyFill="1" applyBorder="1" applyAlignment="1" applyProtection="1">
      <alignment horizontal="right" vertical="center" shrinkToFit="1"/>
      <protection locked="0"/>
    </xf>
    <xf numFmtId="38" fontId="2" fillId="4" borderId="48" xfId="1" applyFont="1" applyFill="1" applyBorder="1" applyAlignment="1" applyProtection="1">
      <alignment horizontal="right" vertical="center" shrinkToFit="1"/>
      <protection locked="0"/>
    </xf>
    <xf numFmtId="38" fontId="2" fillId="4" borderId="49" xfId="1" applyFont="1" applyFill="1" applyBorder="1" applyAlignment="1" applyProtection="1">
      <alignment horizontal="right" vertical="center" shrinkToFit="1"/>
      <protection locked="0"/>
    </xf>
    <xf numFmtId="38" fontId="2" fillId="4" borderId="30" xfId="1" applyFont="1" applyFill="1" applyBorder="1" applyAlignment="1" applyProtection="1">
      <alignment horizontal="right" vertical="center" shrinkToFit="1"/>
      <protection locked="0"/>
    </xf>
    <xf numFmtId="38" fontId="2" fillId="4" borderId="1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38" fontId="2" fillId="4" borderId="29" xfId="1" applyFont="1" applyFill="1" applyBorder="1" applyAlignment="1" applyProtection="1">
      <alignment horizontal="right" vertical="center" shrinkToFit="1"/>
      <protection locked="0"/>
    </xf>
    <xf numFmtId="38" fontId="2" fillId="4" borderId="3" xfId="1" applyFont="1" applyFill="1" applyBorder="1" applyAlignment="1" applyProtection="1">
      <alignment horizontal="right" vertical="center" shrinkToFit="1"/>
      <protection locked="0"/>
    </xf>
    <xf numFmtId="38" fontId="2" fillId="0" borderId="14" xfId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 applyProtection="1">
      <alignment horizontal="right" vertical="center" wrapText="1" shrinkToFit="1"/>
    </xf>
    <xf numFmtId="0" fontId="8" fillId="0" borderId="1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009900"/>
      <color rgb="FFFFCCCC"/>
      <color rgb="FFFFFFCC"/>
      <color rgb="FFFF3300"/>
      <color rgb="FF006600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Q1" sqref="Q1"/>
    </sheetView>
  </sheetViews>
  <sheetFormatPr defaultRowHeight="18.75"/>
  <cols>
    <col min="1" max="17" width="5.625" style="38" customWidth="1"/>
    <col min="18" max="16384" width="9" style="38"/>
  </cols>
  <sheetData>
    <row r="1" spans="1:15" ht="24.9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9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4.9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15" ht="24.95" customHeight="1">
      <c r="A4" s="71" t="s">
        <v>70</v>
      </c>
      <c r="B4" s="71"/>
      <c r="C4" s="67" t="s">
        <v>77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24.95" customHeight="1">
      <c r="B5" s="63"/>
      <c r="C5" s="68" t="s">
        <v>71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24.95" customHeight="1">
      <c r="B6" s="64"/>
      <c r="C6" s="65" t="s">
        <v>73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24.95" customHeight="1">
      <c r="B7" s="64"/>
      <c r="C7" s="65" t="s">
        <v>74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24.95" customHeight="1">
      <c r="A8" s="71" t="s">
        <v>78</v>
      </c>
      <c r="B8" s="71"/>
      <c r="C8" s="67" t="s">
        <v>72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24.95" customHeight="1">
      <c r="A9" s="66"/>
      <c r="B9" s="66"/>
      <c r="C9" s="68" t="s">
        <v>79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24.95" customHeight="1">
      <c r="B10" s="64"/>
      <c r="C10" s="65" t="s">
        <v>75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24.95" customHeight="1">
      <c r="B11" s="64"/>
      <c r="C11" s="65" t="s">
        <v>76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24.95" customHeight="1"/>
    <row r="13" spans="1:15" ht="24.95" customHeight="1">
      <c r="A13" s="70" t="s">
        <v>55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" customHeight="1">
      <c r="A14" s="72" t="s">
        <v>56</v>
      </c>
      <c r="B14" s="72"/>
      <c r="C14" s="73" t="s">
        <v>65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ht="24.95" customHeight="1">
      <c r="A15" s="72"/>
      <c r="B15" s="72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24.95" customHeight="1">
      <c r="A16" s="72"/>
      <c r="B16" s="72"/>
      <c r="C16" s="75" t="s">
        <v>62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5" customHeight="1">
      <c r="A17" s="72" t="s">
        <v>57</v>
      </c>
      <c r="B17" s="72"/>
      <c r="C17" s="73" t="s">
        <v>58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24.95" customHeight="1">
      <c r="A18" s="72"/>
      <c r="B18" s="72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24.95" customHeight="1">
      <c r="A19" s="72"/>
      <c r="B19" s="72"/>
      <c r="C19" s="75" t="s">
        <v>59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24.9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24.9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4.95" customHeight="1">
      <c r="A22" s="76" t="s">
        <v>66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s="62" customFormat="1" ht="24.95" customHeight="1">
      <c r="A23" s="77" t="s">
        <v>67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s="62" customFormat="1" ht="24.95" customHeight="1">
      <c r="A24" s="77" t="s">
        <v>63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s="62" customFormat="1" ht="24.95" customHeight="1">
      <c r="A25" s="77" t="s">
        <v>68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s="62" customFormat="1" ht="24.95" customHeight="1">
      <c r="A26" s="77" t="s">
        <v>64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24.95" customHeight="1"/>
    <row r="28" spans="1:15" ht="24.95" customHeight="1"/>
    <row r="29" spans="1:15" ht="24.95" customHeight="1"/>
    <row r="30" spans="1:15" ht="24.95" customHeight="1"/>
  </sheetData>
  <sheetProtection password="C681" sheet="1" objects="1" scenarios="1" selectLockedCells="1"/>
  <mergeCells count="15">
    <mergeCell ref="A22:O22"/>
    <mergeCell ref="A23:O23"/>
    <mergeCell ref="A24:O24"/>
    <mergeCell ref="A25:O25"/>
    <mergeCell ref="A26:O26"/>
    <mergeCell ref="A17:B19"/>
    <mergeCell ref="C14:O15"/>
    <mergeCell ref="C16:O16"/>
    <mergeCell ref="C17:O18"/>
    <mergeCell ref="C19:O19"/>
    <mergeCell ref="A1:O2"/>
    <mergeCell ref="A13:O13"/>
    <mergeCell ref="A4:B4"/>
    <mergeCell ref="A8:B8"/>
    <mergeCell ref="A14:B16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  <headerFooter>
    <oddHeader>&amp;L(Ｅｘｃｅｌ入力用)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2" sqref="B2"/>
    </sheetView>
  </sheetViews>
  <sheetFormatPr defaultRowHeight="13.5"/>
  <cols>
    <col min="1" max="1" width="15.625" style="20" customWidth="1"/>
    <col min="2" max="2" width="50.625" style="19" customWidth="1"/>
    <col min="3" max="4" width="9" style="18"/>
    <col min="5" max="5" width="9" style="25"/>
    <col min="6" max="6" width="8.625" style="28" customWidth="1"/>
    <col min="7" max="7" width="20.625" style="18" customWidth="1"/>
    <col min="8" max="8" width="6.625" style="25" customWidth="1"/>
    <col min="9" max="9" width="8.625" style="25" customWidth="1"/>
    <col min="10" max="11" width="12.625" style="26" customWidth="1"/>
    <col min="12" max="16384" width="9" style="18"/>
  </cols>
  <sheetData>
    <row r="1" spans="1:11" ht="24.95" customHeight="1">
      <c r="A1" s="24" t="s">
        <v>53</v>
      </c>
      <c r="E1" s="24" t="s">
        <v>54</v>
      </c>
    </row>
    <row r="2" spans="1:11" ht="24.95" customHeight="1">
      <c r="A2" s="21" t="s">
        <v>37</v>
      </c>
      <c r="B2" s="41"/>
      <c r="D2" s="29"/>
      <c r="F2" s="28" t="s">
        <v>44</v>
      </c>
      <c r="G2" s="25" t="s">
        <v>45</v>
      </c>
      <c r="H2" s="25" t="s">
        <v>46</v>
      </c>
      <c r="I2" s="25" t="s">
        <v>47</v>
      </c>
      <c r="J2" s="27" t="s">
        <v>48</v>
      </c>
      <c r="K2" s="27" t="s">
        <v>49</v>
      </c>
    </row>
    <row r="3" spans="1:11" ht="24.95" customHeight="1">
      <c r="A3" s="22" t="s">
        <v>2</v>
      </c>
      <c r="B3" s="42"/>
      <c r="E3" s="20">
        <v>1</v>
      </c>
      <c r="F3" s="45"/>
      <c r="G3" s="46"/>
      <c r="H3" s="47"/>
      <c r="I3" s="47"/>
      <c r="J3" s="48"/>
      <c r="K3" s="49">
        <f>H3*J3</f>
        <v>0</v>
      </c>
    </row>
    <row r="4" spans="1:11" ht="24.95" customHeight="1">
      <c r="A4" s="22" t="s">
        <v>42</v>
      </c>
      <c r="B4" s="42"/>
      <c r="E4" s="20">
        <v>2</v>
      </c>
      <c r="F4" s="50"/>
      <c r="G4" s="51"/>
      <c r="H4" s="52"/>
      <c r="I4" s="52"/>
      <c r="J4" s="53"/>
      <c r="K4" s="54">
        <f t="shared" ref="K4:K14" si="0">H4*J4</f>
        <v>0</v>
      </c>
    </row>
    <row r="5" spans="1:11" ht="24.95" customHeight="1">
      <c r="A5" s="22" t="s">
        <v>43</v>
      </c>
      <c r="B5" s="42"/>
      <c r="E5" s="20">
        <v>3</v>
      </c>
      <c r="F5" s="50"/>
      <c r="G5" s="51"/>
      <c r="H5" s="52"/>
      <c r="I5" s="52"/>
      <c r="J5" s="53"/>
      <c r="K5" s="54">
        <f t="shared" si="0"/>
        <v>0</v>
      </c>
    </row>
    <row r="6" spans="1:11" ht="24.95" customHeight="1">
      <c r="A6" s="22" t="s">
        <v>28</v>
      </c>
      <c r="B6" s="43"/>
      <c r="E6" s="20">
        <v>4</v>
      </c>
      <c r="F6" s="50"/>
      <c r="G6" s="51"/>
      <c r="H6" s="52"/>
      <c r="I6" s="52"/>
      <c r="J6" s="53"/>
      <c r="K6" s="54">
        <f t="shared" si="0"/>
        <v>0</v>
      </c>
    </row>
    <row r="7" spans="1:11" ht="24.95" customHeight="1">
      <c r="A7" s="22" t="s">
        <v>30</v>
      </c>
      <c r="B7" s="43"/>
      <c r="E7" s="20">
        <v>5</v>
      </c>
      <c r="F7" s="50"/>
      <c r="G7" s="51"/>
      <c r="H7" s="52"/>
      <c r="I7" s="52"/>
      <c r="J7" s="53"/>
      <c r="K7" s="54">
        <f t="shared" si="0"/>
        <v>0</v>
      </c>
    </row>
    <row r="8" spans="1:11" ht="24.95" customHeight="1">
      <c r="A8" s="22" t="s">
        <v>31</v>
      </c>
      <c r="B8" s="43"/>
      <c r="E8" s="20">
        <v>6</v>
      </c>
      <c r="F8" s="50"/>
      <c r="G8" s="51"/>
      <c r="H8" s="52"/>
      <c r="I8" s="52"/>
      <c r="J8" s="53"/>
      <c r="K8" s="54">
        <f t="shared" si="0"/>
        <v>0</v>
      </c>
    </row>
    <row r="9" spans="1:11" ht="24.95" customHeight="1">
      <c r="A9" s="22" t="s">
        <v>32</v>
      </c>
      <c r="B9" s="43"/>
      <c r="E9" s="20">
        <v>7</v>
      </c>
      <c r="F9" s="50"/>
      <c r="G9" s="51"/>
      <c r="H9" s="52"/>
      <c r="I9" s="52"/>
      <c r="J9" s="53"/>
      <c r="K9" s="54">
        <f t="shared" si="0"/>
        <v>0</v>
      </c>
    </row>
    <row r="10" spans="1:11" ht="24.95" customHeight="1">
      <c r="A10" s="22" t="s">
        <v>33</v>
      </c>
      <c r="B10" s="43"/>
      <c r="E10" s="20">
        <v>8</v>
      </c>
      <c r="F10" s="50"/>
      <c r="G10" s="51"/>
      <c r="H10" s="52"/>
      <c r="I10" s="52"/>
      <c r="J10" s="53"/>
      <c r="K10" s="54">
        <f t="shared" si="0"/>
        <v>0</v>
      </c>
    </row>
    <row r="11" spans="1:11" ht="24.95" customHeight="1">
      <c r="A11" s="22" t="s">
        <v>40</v>
      </c>
      <c r="B11" s="43"/>
      <c r="E11" s="20">
        <v>9</v>
      </c>
      <c r="F11" s="50"/>
      <c r="G11" s="51"/>
      <c r="H11" s="52"/>
      <c r="I11" s="52"/>
      <c r="J11" s="53"/>
      <c r="K11" s="54">
        <f t="shared" si="0"/>
        <v>0</v>
      </c>
    </row>
    <row r="12" spans="1:11" ht="24.95" customHeight="1">
      <c r="A12" s="22" t="s">
        <v>41</v>
      </c>
      <c r="B12" s="43"/>
      <c r="E12" s="20">
        <v>10</v>
      </c>
      <c r="F12" s="50"/>
      <c r="G12" s="51"/>
      <c r="H12" s="52"/>
      <c r="I12" s="52"/>
      <c r="J12" s="53"/>
      <c r="K12" s="54">
        <f t="shared" si="0"/>
        <v>0</v>
      </c>
    </row>
    <row r="13" spans="1:11" ht="24.95" customHeight="1">
      <c r="A13" s="22" t="s">
        <v>34</v>
      </c>
      <c r="B13" s="42"/>
      <c r="E13" s="20">
        <v>11</v>
      </c>
      <c r="F13" s="50"/>
      <c r="G13" s="51"/>
      <c r="H13" s="52"/>
      <c r="I13" s="52"/>
      <c r="J13" s="53"/>
      <c r="K13" s="54">
        <f t="shared" si="0"/>
        <v>0</v>
      </c>
    </row>
    <row r="14" spans="1:11" ht="24.95" customHeight="1">
      <c r="A14" s="22" t="s">
        <v>51</v>
      </c>
      <c r="B14" s="42"/>
      <c r="E14" s="20">
        <v>12</v>
      </c>
      <c r="F14" s="50"/>
      <c r="G14" s="51"/>
      <c r="H14" s="52"/>
      <c r="I14" s="52"/>
      <c r="J14" s="53"/>
      <c r="K14" s="54">
        <f t="shared" si="0"/>
        <v>0</v>
      </c>
    </row>
    <row r="15" spans="1:11" ht="24.95" customHeight="1">
      <c r="A15" s="22" t="s">
        <v>27</v>
      </c>
      <c r="B15" s="43"/>
      <c r="E15" s="20">
        <v>13</v>
      </c>
      <c r="F15" s="55"/>
      <c r="G15" s="56"/>
      <c r="H15" s="57"/>
      <c r="I15" s="57"/>
      <c r="J15" s="58"/>
      <c r="K15" s="59">
        <f>H15*J15</f>
        <v>0</v>
      </c>
    </row>
    <row r="16" spans="1:11" ht="24.95" customHeight="1">
      <c r="A16" s="22" t="s">
        <v>7</v>
      </c>
      <c r="B16" s="42"/>
      <c r="J16" s="60" t="s">
        <v>61</v>
      </c>
      <c r="K16" s="61">
        <f>SUM(K3:K15)</f>
        <v>0</v>
      </c>
    </row>
    <row r="17" spans="1:4" ht="24.95" customHeight="1">
      <c r="A17" s="22" t="s">
        <v>8</v>
      </c>
      <c r="B17" s="42"/>
      <c r="D17" s="36"/>
    </row>
    <row r="18" spans="1:4" ht="24.95" customHeight="1">
      <c r="A18" s="22" t="s">
        <v>35</v>
      </c>
      <c r="B18" s="42" t="s">
        <v>69</v>
      </c>
      <c r="D18" s="25"/>
    </row>
    <row r="19" spans="1:4" ht="24.95" customHeight="1">
      <c r="A19" s="22" t="s">
        <v>13</v>
      </c>
      <c r="B19" s="42"/>
      <c r="D19" s="25"/>
    </row>
    <row r="20" spans="1:4" ht="24.95" customHeight="1">
      <c r="A20" s="22" t="s">
        <v>36</v>
      </c>
      <c r="B20" s="42"/>
    </row>
    <row r="21" spans="1:4" ht="24.95" customHeight="1">
      <c r="A21" s="23" t="s">
        <v>9</v>
      </c>
      <c r="B21" s="44"/>
    </row>
  </sheetData>
  <sheetProtection password="C681" sheet="1" objects="1" scenarios="1" selectLockedCells="1"/>
  <phoneticPr fontId="1"/>
  <dataValidations count="2">
    <dataValidation type="list" showInputMessage="1" showErrorMessage="1" sqref="B18">
      <formula1>"普通,当座"</formula1>
    </dataValidation>
    <dataValidation type="list" showInputMessage="1" showErrorMessage="1" sqref="J16">
      <formula1>"計,小計"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6"/>
  <sheetViews>
    <sheetView showZeros="0" zoomScaleNormal="100" zoomScalePageLayoutView="150" workbookViewId="0">
      <selection activeCell="BH1" sqref="BH1:BI2"/>
    </sheetView>
  </sheetViews>
  <sheetFormatPr defaultRowHeight="13.5"/>
  <cols>
    <col min="1" max="61" width="1.625" style="1" customWidth="1"/>
    <col min="62" max="16384" width="9" style="1"/>
  </cols>
  <sheetData>
    <row r="1" spans="1:61" ht="9.9499999999999993" customHeight="1">
      <c r="BE1" s="198" t="s">
        <v>29</v>
      </c>
      <c r="BF1" s="198"/>
      <c r="BG1" s="198"/>
      <c r="BH1" s="199">
        <f>Ｎｏ</f>
        <v>0</v>
      </c>
      <c r="BI1" s="199"/>
    </row>
    <row r="2" spans="1:61" ht="9.9499999999999993" customHeight="1">
      <c r="BE2" s="198"/>
      <c r="BF2" s="198"/>
      <c r="BG2" s="198"/>
      <c r="BH2" s="199"/>
      <c r="BI2" s="199"/>
    </row>
    <row r="3" spans="1:61" ht="9.9499999999999993" customHeight="1">
      <c r="BE3" s="14"/>
      <c r="BF3" s="14"/>
      <c r="BG3" s="14"/>
      <c r="BH3" s="15"/>
      <c r="BI3" s="15"/>
    </row>
    <row r="4" spans="1:61" ht="9.9499999999999993" customHeight="1">
      <c r="AO4" s="9"/>
      <c r="AP4" s="9"/>
      <c r="AQ4" s="200" t="s">
        <v>2</v>
      </c>
      <c r="AR4" s="200"/>
      <c r="AS4" s="200"/>
      <c r="AT4" s="200"/>
      <c r="AU4" s="201">
        <f>令和</f>
        <v>0</v>
      </c>
      <c r="AV4" s="201"/>
      <c r="AW4" s="201"/>
      <c r="AX4" s="200" t="s">
        <v>3</v>
      </c>
      <c r="AY4" s="200"/>
      <c r="AZ4" s="201">
        <f>月</f>
        <v>0</v>
      </c>
      <c r="BA4" s="201"/>
      <c r="BB4" s="201"/>
      <c r="BC4" s="200" t="s">
        <v>1</v>
      </c>
      <c r="BD4" s="200"/>
      <c r="BE4" s="201">
        <f>日</f>
        <v>0</v>
      </c>
      <c r="BF4" s="201"/>
      <c r="BG4" s="201"/>
      <c r="BH4" s="200" t="s">
        <v>0</v>
      </c>
      <c r="BI4" s="200"/>
    </row>
    <row r="5" spans="1:61" ht="9.9499999999999993" customHeight="1">
      <c r="AL5" s="9"/>
      <c r="AM5" s="9"/>
      <c r="AN5" s="9"/>
      <c r="AO5" s="9"/>
      <c r="AP5" s="9"/>
      <c r="AQ5" s="200"/>
      <c r="AR5" s="200"/>
      <c r="AS5" s="200"/>
      <c r="AT5" s="200"/>
      <c r="AU5" s="201"/>
      <c r="AV5" s="201"/>
      <c r="AW5" s="201"/>
      <c r="AX5" s="200"/>
      <c r="AY5" s="200"/>
      <c r="AZ5" s="201"/>
      <c r="BA5" s="201"/>
      <c r="BB5" s="201"/>
      <c r="BC5" s="200"/>
      <c r="BD5" s="200"/>
      <c r="BE5" s="201"/>
      <c r="BF5" s="201"/>
      <c r="BG5" s="201"/>
      <c r="BH5" s="200"/>
      <c r="BI5" s="200"/>
    </row>
    <row r="6" spans="1:61" ht="9.9499999999999993" customHeight="1">
      <c r="A6" s="226" t="s">
        <v>19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</row>
    <row r="7" spans="1:61" ht="9.9499999999999993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</row>
    <row r="8" spans="1:61" ht="9.9499999999999993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</row>
    <row r="9" spans="1:61" ht="9.949999999999999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28" t="s">
        <v>28</v>
      </c>
      <c r="AU9" s="228"/>
      <c r="AV9" s="228"/>
      <c r="AW9" s="228"/>
      <c r="AX9" s="228"/>
      <c r="AY9" s="228"/>
      <c r="AZ9" s="230">
        <f>請求者コード</f>
        <v>0</v>
      </c>
      <c r="BA9" s="231"/>
      <c r="BB9" s="231"/>
      <c r="BC9" s="231"/>
      <c r="BD9" s="231"/>
      <c r="BE9" s="231"/>
      <c r="BF9" s="231"/>
      <c r="BG9" s="231"/>
      <c r="BH9" s="231"/>
      <c r="BI9" s="232"/>
    </row>
    <row r="10" spans="1:61" ht="9.9499999999999993" customHeight="1">
      <c r="AT10" s="229"/>
      <c r="AU10" s="229"/>
      <c r="AV10" s="229"/>
      <c r="AW10" s="229"/>
      <c r="AX10" s="229"/>
      <c r="AY10" s="229"/>
      <c r="AZ10" s="233"/>
      <c r="BA10" s="234"/>
      <c r="BB10" s="234"/>
      <c r="BC10" s="234"/>
      <c r="BD10" s="234"/>
      <c r="BE10" s="234"/>
      <c r="BF10" s="234"/>
      <c r="BG10" s="234"/>
      <c r="BH10" s="234"/>
      <c r="BI10" s="235"/>
    </row>
    <row r="11" spans="1:61" ht="9.9499999999999993" customHeight="1">
      <c r="AT11" s="12"/>
      <c r="AU11" s="12"/>
      <c r="AV11" s="12"/>
      <c r="AW11" s="12"/>
      <c r="AX11" s="12"/>
      <c r="AY11" s="12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9.9499999999999993" customHeight="1">
      <c r="A12" s="236" t="s">
        <v>25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I12" s="11"/>
      <c r="AJ12" s="11"/>
      <c r="AK12" s="90">
        <f>郵便番号</f>
        <v>0</v>
      </c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13"/>
    </row>
    <row r="13" spans="1:61" ht="9.9499999999999993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I13" s="11"/>
      <c r="AJ13" s="11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</row>
    <row r="14" spans="1:61" ht="9.9499999999999993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I14" s="11"/>
      <c r="AJ14" s="11"/>
      <c r="AK14" s="91">
        <f>住所</f>
        <v>0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</row>
    <row r="15" spans="1:61" ht="9.9499999999999993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</row>
    <row r="16" spans="1:61" ht="9.9499999999999993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</row>
    <row r="17" spans="1:61" ht="9.9499999999999993" customHeight="1">
      <c r="A17" s="237" t="s">
        <v>26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K17" s="92">
        <f>会社名</f>
        <v>0</v>
      </c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1:61" ht="9.9499999999999993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1:61" ht="9.9499999999999993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1" ht="9.9499999999999993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K20" s="93">
        <f>代表者名</f>
        <v>0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16"/>
      <c r="BF20" s="238" t="s">
        <v>12</v>
      </c>
      <c r="BG20" s="238"/>
      <c r="BH20" s="238"/>
    </row>
    <row r="21" spans="1:61" ht="9.9499999999999993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17"/>
      <c r="BF21" s="238"/>
      <c r="BG21" s="238"/>
      <c r="BH21" s="238"/>
      <c r="BI21" s="9"/>
    </row>
    <row r="22" spans="1:61" ht="9.9499999999999993" customHeight="1">
      <c r="AK22" s="240" t="s">
        <v>39</v>
      </c>
      <c r="AL22" s="240"/>
      <c r="AM22" s="239">
        <f>電話番号</f>
        <v>0</v>
      </c>
      <c r="AN22" s="239"/>
      <c r="AO22" s="239"/>
      <c r="AP22" s="239"/>
      <c r="AQ22" s="239"/>
      <c r="AR22" s="239"/>
      <c r="AS22" s="239"/>
      <c r="AT22" s="239"/>
      <c r="AU22" s="239"/>
      <c r="AV22" s="239"/>
      <c r="AW22" s="240" t="s">
        <v>38</v>
      </c>
      <c r="AX22" s="240"/>
      <c r="AY22" s="239">
        <f>ＦＡＸ番号</f>
        <v>0</v>
      </c>
      <c r="AZ22" s="239"/>
      <c r="BA22" s="239"/>
      <c r="BB22" s="239"/>
      <c r="BC22" s="239"/>
      <c r="BD22" s="239"/>
      <c r="BE22" s="239"/>
      <c r="BF22" s="239"/>
      <c r="BG22" s="239"/>
      <c r="BH22" s="239"/>
      <c r="BI22" s="9"/>
    </row>
    <row r="23" spans="1:61" ht="9.9499999999999993" customHeight="1">
      <c r="AK23" s="240"/>
      <c r="AL23" s="240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40"/>
      <c r="AX23" s="240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9"/>
    </row>
    <row r="24" spans="1:61" ht="9.9499999999999993" customHeight="1">
      <c r="AK24" s="31"/>
      <c r="AL24" s="31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1"/>
      <c r="AX24" s="31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0"/>
    </row>
    <row r="25" spans="1:61" ht="9.9499999999999993" customHeight="1">
      <c r="AD25" s="6"/>
      <c r="AI25" s="221" t="s">
        <v>50</v>
      </c>
      <c r="AJ25" s="221"/>
      <c r="AK25" s="221"/>
      <c r="AL25" s="221"/>
      <c r="AM25" s="221"/>
      <c r="AN25" s="221"/>
      <c r="AO25" s="221"/>
    </row>
    <row r="26" spans="1:61" ht="9.9499999999999993" customHeight="1">
      <c r="B26" s="219">
        <f>工事名</f>
        <v>0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7" t="s">
        <v>11</v>
      </c>
      <c r="AE26" s="217"/>
      <c r="AF26" s="217"/>
      <c r="AG26" s="217"/>
      <c r="AH26" s="33"/>
      <c r="AI26" s="224">
        <f>工事担当者名</f>
        <v>0</v>
      </c>
      <c r="AJ26" s="224"/>
      <c r="AK26" s="224"/>
      <c r="AL26" s="224"/>
      <c r="AM26" s="224"/>
      <c r="AN26" s="37"/>
      <c r="AO26" s="37"/>
      <c r="AP26" s="32"/>
      <c r="AQ26" s="32"/>
      <c r="AR26" s="208" t="s">
        <v>27</v>
      </c>
      <c r="AS26" s="209"/>
      <c r="AT26" s="209"/>
      <c r="AU26" s="210"/>
      <c r="AV26" s="202">
        <f>工事番号</f>
        <v>0</v>
      </c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3"/>
    </row>
    <row r="27" spans="1:61" ht="9.9499999999999993" customHeight="1">
      <c r="A27" s="7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7"/>
      <c r="AE27" s="217"/>
      <c r="AF27" s="217"/>
      <c r="AG27" s="217"/>
      <c r="AH27" s="33"/>
      <c r="AI27" s="224"/>
      <c r="AJ27" s="224"/>
      <c r="AK27" s="224"/>
      <c r="AL27" s="224"/>
      <c r="AM27" s="224"/>
      <c r="AN27" s="222" t="s">
        <v>52</v>
      </c>
      <c r="AO27" s="222"/>
      <c r="AP27" s="32"/>
      <c r="AQ27" s="32"/>
      <c r="AR27" s="211"/>
      <c r="AS27" s="212"/>
      <c r="AT27" s="212"/>
      <c r="AU27" s="213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5"/>
    </row>
    <row r="28" spans="1:61" ht="9.9499999999999993" customHeight="1">
      <c r="A28" s="8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18"/>
      <c r="AE28" s="218"/>
      <c r="AF28" s="218"/>
      <c r="AG28" s="218"/>
      <c r="AH28" s="34"/>
      <c r="AI28" s="225"/>
      <c r="AJ28" s="225"/>
      <c r="AK28" s="225"/>
      <c r="AL28" s="225"/>
      <c r="AM28" s="225"/>
      <c r="AN28" s="223"/>
      <c r="AO28" s="223"/>
      <c r="AP28" s="32"/>
      <c r="AQ28" s="32"/>
      <c r="AR28" s="214"/>
      <c r="AS28" s="215"/>
      <c r="AT28" s="215"/>
      <c r="AU28" s="21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</row>
    <row r="29" spans="1:61" ht="9.9499999999999993" customHeight="1"/>
    <row r="30" spans="1:61" ht="9.9499999999999993" customHeight="1">
      <c r="A30" s="190" t="s">
        <v>24</v>
      </c>
      <c r="B30" s="191"/>
      <c r="C30" s="191"/>
      <c r="D30" s="191"/>
      <c r="E30" s="191" t="s">
        <v>14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 t="s">
        <v>15</v>
      </c>
      <c r="P30" s="191"/>
      <c r="Q30" s="191"/>
      <c r="R30" s="191" t="s">
        <v>16</v>
      </c>
      <c r="S30" s="191"/>
      <c r="T30" s="191"/>
      <c r="U30" s="191" t="s">
        <v>23</v>
      </c>
      <c r="V30" s="191"/>
      <c r="W30" s="191"/>
      <c r="X30" s="191"/>
      <c r="Y30" s="191"/>
      <c r="Z30" s="191" t="s">
        <v>22</v>
      </c>
      <c r="AA30" s="191"/>
      <c r="AB30" s="191"/>
      <c r="AC30" s="191"/>
      <c r="AD30" s="191"/>
      <c r="AE30" s="191"/>
      <c r="AF30" s="191"/>
      <c r="AG30" s="191"/>
      <c r="AH30" s="194"/>
      <c r="AI30" s="196" t="s">
        <v>17</v>
      </c>
      <c r="AJ30" s="197"/>
      <c r="AK30" s="197"/>
      <c r="AL30" s="197"/>
      <c r="AM30" s="197"/>
      <c r="AN30" s="197"/>
      <c r="AO30" s="197"/>
      <c r="AP30" s="197"/>
      <c r="AQ30" s="197"/>
      <c r="AR30" s="197" t="s">
        <v>20</v>
      </c>
      <c r="AS30" s="197"/>
      <c r="AT30" s="197"/>
      <c r="AU30" s="197"/>
      <c r="AV30" s="197"/>
      <c r="AW30" s="197"/>
      <c r="AX30" s="197"/>
      <c r="AY30" s="197"/>
      <c r="AZ30" s="197"/>
      <c r="BA30" s="197" t="s">
        <v>21</v>
      </c>
      <c r="BB30" s="197"/>
      <c r="BC30" s="197"/>
      <c r="BD30" s="197"/>
      <c r="BE30" s="197"/>
      <c r="BF30" s="197"/>
      <c r="BG30" s="197"/>
      <c r="BH30" s="197"/>
      <c r="BI30" s="197"/>
    </row>
    <row r="31" spans="1:61" ht="9.9499999999999993" customHeight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4"/>
      <c r="AI31" s="190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</row>
    <row r="32" spans="1:61" ht="9.9499999999999993" customHeight="1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5"/>
      <c r="AI32" s="192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</row>
    <row r="33" spans="1:61" ht="9.9499999999999993" customHeight="1">
      <c r="A33" s="150">
        <f>年月1</f>
        <v>0</v>
      </c>
      <c r="B33" s="151"/>
      <c r="C33" s="151"/>
      <c r="D33" s="151"/>
      <c r="E33" s="154">
        <f>名称及び商品1</f>
        <v>0</v>
      </c>
      <c r="F33" s="155"/>
      <c r="G33" s="155"/>
      <c r="H33" s="155"/>
      <c r="I33" s="155"/>
      <c r="J33" s="155"/>
      <c r="K33" s="155"/>
      <c r="L33" s="155"/>
      <c r="M33" s="155"/>
      <c r="N33" s="156"/>
      <c r="O33" s="163">
        <f>数量1</f>
        <v>0</v>
      </c>
      <c r="P33" s="163"/>
      <c r="Q33" s="163"/>
      <c r="R33" s="163">
        <f>単位1</f>
        <v>0</v>
      </c>
      <c r="S33" s="163"/>
      <c r="T33" s="163"/>
      <c r="U33" s="165">
        <f>単価1</f>
        <v>0</v>
      </c>
      <c r="V33" s="166"/>
      <c r="W33" s="166"/>
      <c r="X33" s="166"/>
      <c r="Y33" s="167"/>
      <c r="Z33" s="165">
        <f>金額1</f>
        <v>0</v>
      </c>
      <c r="AA33" s="166"/>
      <c r="AB33" s="166"/>
      <c r="AC33" s="166"/>
      <c r="AD33" s="166"/>
      <c r="AE33" s="166"/>
      <c r="AF33" s="166"/>
      <c r="AG33" s="166"/>
      <c r="AH33" s="137"/>
      <c r="AI33" s="188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7"/>
      <c r="BB33" s="187"/>
      <c r="BC33" s="187"/>
      <c r="BD33" s="187"/>
      <c r="BE33" s="187"/>
      <c r="BF33" s="187"/>
      <c r="BG33" s="187"/>
      <c r="BH33" s="187"/>
      <c r="BI33" s="187"/>
    </row>
    <row r="34" spans="1:61" ht="9.9499999999999993" customHeight="1">
      <c r="A34" s="152"/>
      <c r="B34" s="153"/>
      <c r="C34" s="153"/>
      <c r="D34" s="153"/>
      <c r="E34" s="157"/>
      <c r="F34" s="158"/>
      <c r="G34" s="158"/>
      <c r="H34" s="158"/>
      <c r="I34" s="158"/>
      <c r="J34" s="158"/>
      <c r="K34" s="158"/>
      <c r="L34" s="158"/>
      <c r="M34" s="158"/>
      <c r="N34" s="159"/>
      <c r="O34" s="164"/>
      <c r="P34" s="164"/>
      <c r="Q34" s="164"/>
      <c r="R34" s="164"/>
      <c r="S34" s="164"/>
      <c r="T34" s="164"/>
      <c r="U34" s="165"/>
      <c r="V34" s="166"/>
      <c r="W34" s="166"/>
      <c r="X34" s="166"/>
      <c r="Y34" s="167"/>
      <c r="Z34" s="165"/>
      <c r="AA34" s="166"/>
      <c r="AB34" s="166"/>
      <c r="AC34" s="166"/>
      <c r="AD34" s="166"/>
      <c r="AE34" s="166"/>
      <c r="AF34" s="166"/>
      <c r="AG34" s="166"/>
      <c r="AH34" s="137"/>
      <c r="AI34" s="130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4"/>
      <c r="BB34" s="134"/>
      <c r="BC34" s="134"/>
      <c r="BD34" s="134"/>
      <c r="BE34" s="134"/>
      <c r="BF34" s="134"/>
      <c r="BG34" s="134"/>
      <c r="BH34" s="134"/>
      <c r="BI34" s="134"/>
    </row>
    <row r="35" spans="1:61" ht="9.9499999999999993" customHeight="1">
      <c r="A35" s="152"/>
      <c r="B35" s="153"/>
      <c r="C35" s="153"/>
      <c r="D35" s="153"/>
      <c r="E35" s="160"/>
      <c r="F35" s="161"/>
      <c r="G35" s="161"/>
      <c r="H35" s="161"/>
      <c r="I35" s="161"/>
      <c r="J35" s="161"/>
      <c r="K35" s="161"/>
      <c r="L35" s="161"/>
      <c r="M35" s="161"/>
      <c r="N35" s="162"/>
      <c r="O35" s="164"/>
      <c r="P35" s="164"/>
      <c r="Q35" s="164"/>
      <c r="R35" s="164"/>
      <c r="S35" s="164"/>
      <c r="T35" s="164"/>
      <c r="U35" s="168"/>
      <c r="V35" s="169"/>
      <c r="W35" s="169"/>
      <c r="X35" s="169"/>
      <c r="Y35" s="170"/>
      <c r="Z35" s="168"/>
      <c r="AA35" s="169"/>
      <c r="AB35" s="169"/>
      <c r="AC35" s="169"/>
      <c r="AD35" s="169"/>
      <c r="AE35" s="169"/>
      <c r="AF35" s="169"/>
      <c r="AG35" s="169"/>
      <c r="AH35" s="175"/>
      <c r="AI35" s="130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4"/>
      <c r="BB35" s="134"/>
      <c r="BC35" s="134"/>
      <c r="BD35" s="134"/>
      <c r="BE35" s="134"/>
      <c r="BF35" s="134"/>
      <c r="BG35" s="134"/>
      <c r="BH35" s="134"/>
      <c r="BI35" s="134"/>
    </row>
    <row r="36" spans="1:61" ht="9.9499999999999993" customHeight="1">
      <c r="A36" s="150">
        <f>年月2</f>
        <v>0</v>
      </c>
      <c r="B36" s="151"/>
      <c r="C36" s="151"/>
      <c r="D36" s="151"/>
      <c r="E36" s="154">
        <f>名称及び商品2</f>
        <v>0</v>
      </c>
      <c r="F36" s="155"/>
      <c r="G36" s="155"/>
      <c r="H36" s="155"/>
      <c r="I36" s="155"/>
      <c r="J36" s="155"/>
      <c r="K36" s="155"/>
      <c r="L36" s="155"/>
      <c r="M36" s="155"/>
      <c r="N36" s="156"/>
      <c r="O36" s="163">
        <f>数量2</f>
        <v>0</v>
      </c>
      <c r="P36" s="163"/>
      <c r="Q36" s="163"/>
      <c r="R36" s="163">
        <f>単位2</f>
        <v>0</v>
      </c>
      <c r="S36" s="163"/>
      <c r="T36" s="163"/>
      <c r="U36" s="165">
        <f>単価2</f>
        <v>0</v>
      </c>
      <c r="V36" s="166"/>
      <c r="W36" s="166"/>
      <c r="X36" s="166"/>
      <c r="Y36" s="167"/>
      <c r="Z36" s="165">
        <f>金額2</f>
        <v>0</v>
      </c>
      <c r="AA36" s="172"/>
      <c r="AB36" s="172"/>
      <c r="AC36" s="172"/>
      <c r="AD36" s="172"/>
      <c r="AE36" s="172"/>
      <c r="AF36" s="172"/>
      <c r="AG36" s="172"/>
      <c r="AH36" s="137"/>
      <c r="AI36" s="130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4"/>
      <c r="BB36" s="134"/>
      <c r="BC36" s="134"/>
      <c r="BD36" s="134"/>
      <c r="BE36" s="134"/>
      <c r="BF36" s="134"/>
      <c r="BG36" s="134"/>
      <c r="BH36" s="134"/>
      <c r="BI36" s="134"/>
    </row>
    <row r="37" spans="1:61" ht="9.9499999999999993" customHeight="1">
      <c r="A37" s="152"/>
      <c r="B37" s="153"/>
      <c r="C37" s="153"/>
      <c r="D37" s="153"/>
      <c r="E37" s="157"/>
      <c r="F37" s="158"/>
      <c r="G37" s="158"/>
      <c r="H37" s="158"/>
      <c r="I37" s="158"/>
      <c r="J37" s="158"/>
      <c r="K37" s="158"/>
      <c r="L37" s="158"/>
      <c r="M37" s="158"/>
      <c r="N37" s="159"/>
      <c r="O37" s="164"/>
      <c r="P37" s="164"/>
      <c r="Q37" s="164"/>
      <c r="R37" s="164"/>
      <c r="S37" s="164"/>
      <c r="T37" s="164"/>
      <c r="U37" s="165"/>
      <c r="V37" s="166"/>
      <c r="W37" s="166"/>
      <c r="X37" s="166"/>
      <c r="Y37" s="167"/>
      <c r="Z37" s="165"/>
      <c r="AA37" s="166"/>
      <c r="AB37" s="166"/>
      <c r="AC37" s="166"/>
      <c r="AD37" s="166"/>
      <c r="AE37" s="166"/>
      <c r="AF37" s="166"/>
      <c r="AG37" s="166"/>
      <c r="AH37" s="137"/>
      <c r="AI37" s="130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4"/>
      <c r="BB37" s="134"/>
      <c r="BC37" s="134"/>
      <c r="BD37" s="134"/>
      <c r="BE37" s="134"/>
      <c r="BF37" s="134"/>
      <c r="BG37" s="134"/>
      <c r="BH37" s="134"/>
      <c r="BI37" s="134"/>
    </row>
    <row r="38" spans="1:61" ht="9.9499999999999993" customHeight="1">
      <c r="A38" s="152"/>
      <c r="B38" s="153"/>
      <c r="C38" s="153"/>
      <c r="D38" s="153"/>
      <c r="E38" s="160"/>
      <c r="F38" s="161"/>
      <c r="G38" s="161"/>
      <c r="H38" s="161"/>
      <c r="I38" s="161"/>
      <c r="J38" s="161"/>
      <c r="K38" s="161"/>
      <c r="L38" s="161"/>
      <c r="M38" s="161"/>
      <c r="N38" s="162"/>
      <c r="O38" s="164"/>
      <c r="P38" s="164"/>
      <c r="Q38" s="164"/>
      <c r="R38" s="164"/>
      <c r="S38" s="164"/>
      <c r="T38" s="164"/>
      <c r="U38" s="168"/>
      <c r="V38" s="169"/>
      <c r="W38" s="169"/>
      <c r="X38" s="169"/>
      <c r="Y38" s="170"/>
      <c r="Z38" s="168"/>
      <c r="AA38" s="169"/>
      <c r="AB38" s="169"/>
      <c r="AC38" s="169"/>
      <c r="AD38" s="169"/>
      <c r="AE38" s="169"/>
      <c r="AF38" s="169"/>
      <c r="AG38" s="169"/>
      <c r="AH38" s="175"/>
      <c r="AI38" s="130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4"/>
      <c r="BB38" s="134"/>
      <c r="BC38" s="134"/>
      <c r="BD38" s="134"/>
      <c r="BE38" s="134"/>
      <c r="BF38" s="134"/>
      <c r="BG38" s="134"/>
      <c r="BH38" s="134"/>
      <c r="BI38" s="134"/>
    </row>
    <row r="39" spans="1:61" ht="9.9499999999999993" customHeight="1">
      <c r="A39" s="150">
        <f>年月3</f>
        <v>0</v>
      </c>
      <c r="B39" s="151"/>
      <c r="C39" s="151"/>
      <c r="D39" s="151"/>
      <c r="E39" s="154">
        <f>名称及び商品3</f>
        <v>0</v>
      </c>
      <c r="F39" s="155"/>
      <c r="G39" s="155"/>
      <c r="H39" s="155"/>
      <c r="I39" s="155"/>
      <c r="J39" s="155"/>
      <c r="K39" s="155"/>
      <c r="L39" s="155"/>
      <c r="M39" s="155"/>
      <c r="N39" s="156"/>
      <c r="O39" s="163">
        <f>数量3</f>
        <v>0</v>
      </c>
      <c r="P39" s="163"/>
      <c r="Q39" s="163"/>
      <c r="R39" s="163">
        <f>単位3</f>
        <v>0</v>
      </c>
      <c r="S39" s="163"/>
      <c r="T39" s="163"/>
      <c r="U39" s="165">
        <f>単価3</f>
        <v>0</v>
      </c>
      <c r="V39" s="166"/>
      <c r="W39" s="166"/>
      <c r="X39" s="166"/>
      <c r="Y39" s="167"/>
      <c r="Z39" s="171">
        <f>金額3</f>
        <v>0</v>
      </c>
      <c r="AA39" s="172"/>
      <c r="AB39" s="172"/>
      <c r="AC39" s="172"/>
      <c r="AD39" s="172"/>
      <c r="AE39" s="172"/>
      <c r="AF39" s="172"/>
      <c r="AG39" s="172"/>
      <c r="AH39" s="137"/>
      <c r="AI39" s="130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4"/>
      <c r="BB39" s="134"/>
      <c r="BC39" s="134"/>
      <c r="BD39" s="134"/>
      <c r="BE39" s="134"/>
      <c r="BF39" s="134"/>
      <c r="BG39" s="134"/>
      <c r="BH39" s="134"/>
      <c r="BI39" s="134"/>
    </row>
    <row r="40" spans="1:61" ht="9.9499999999999993" customHeight="1">
      <c r="A40" s="152"/>
      <c r="B40" s="153"/>
      <c r="C40" s="153"/>
      <c r="D40" s="153"/>
      <c r="E40" s="157"/>
      <c r="F40" s="158"/>
      <c r="G40" s="158"/>
      <c r="H40" s="158"/>
      <c r="I40" s="158"/>
      <c r="J40" s="158"/>
      <c r="K40" s="158"/>
      <c r="L40" s="158"/>
      <c r="M40" s="158"/>
      <c r="N40" s="159"/>
      <c r="O40" s="164"/>
      <c r="P40" s="164"/>
      <c r="Q40" s="164"/>
      <c r="R40" s="164"/>
      <c r="S40" s="164"/>
      <c r="T40" s="164"/>
      <c r="U40" s="165"/>
      <c r="V40" s="166"/>
      <c r="W40" s="166"/>
      <c r="X40" s="166"/>
      <c r="Y40" s="167"/>
      <c r="Z40" s="165"/>
      <c r="AA40" s="166"/>
      <c r="AB40" s="166"/>
      <c r="AC40" s="166"/>
      <c r="AD40" s="166"/>
      <c r="AE40" s="166"/>
      <c r="AF40" s="166"/>
      <c r="AG40" s="166"/>
      <c r="AH40" s="137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4"/>
      <c r="BB40" s="134"/>
      <c r="BC40" s="134"/>
      <c r="BD40" s="134"/>
      <c r="BE40" s="134"/>
      <c r="BF40" s="134"/>
      <c r="BG40" s="134"/>
      <c r="BH40" s="134"/>
      <c r="BI40" s="134"/>
    </row>
    <row r="41" spans="1:61" ht="9.9499999999999993" customHeight="1">
      <c r="A41" s="152"/>
      <c r="B41" s="153"/>
      <c r="C41" s="153"/>
      <c r="D41" s="153"/>
      <c r="E41" s="160"/>
      <c r="F41" s="161"/>
      <c r="G41" s="161"/>
      <c r="H41" s="161"/>
      <c r="I41" s="161"/>
      <c r="J41" s="161"/>
      <c r="K41" s="161"/>
      <c r="L41" s="161"/>
      <c r="M41" s="161"/>
      <c r="N41" s="162"/>
      <c r="O41" s="164"/>
      <c r="P41" s="164"/>
      <c r="Q41" s="164"/>
      <c r="R41" s="164"/>
      <c r="S41" s="164"/>
      <c r="T41" s="164"/>
      <c r="U41" s="168"/>
      <c r="V41" s="169"/>
      <c r="W41" s="169"/>
      <c r="X41" s="169"/>
      <c r="Y41" s="170"/>
      <c r="Z41" s="168"/>
      <c r="AA41" s="169"/>
      <c r="AB41" s="169"/>
      <c r="AC41" s="169"/>
      <c r="AD41" s="169"/>
      <c r="AE41" s="169"/>
      <c r="AF41" s="169"/>
      <c r="AG41" s="169"/>
      <c r="AH41" s="175"/>
      <c r="AI41" s="130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4"/>
      <c r="BB41" s="134"/>
      <c r="BC41" s="134"/>
      <c r="BD41" s="134"/>
      <c r="BE41" s="134"/>
      <c r="BF41" s="134"/>
      <c r="BG41" s="134"/>
      <c r="BH41" s="134"/>
      <c r="BI41" s="134"/>
    </row>
    <row r="42" spans="1:61" ht="9.9499999999999993" customHeight="1">
      <c r="A42" s="150">
        <f>年月4</f>
        <v>0</v>
      </c>
      <c r="B42" s="151"/>
      <c r="C42" s="151"/>
      <c r="D42" s="151"/>
      <c r="E42" s="154">
        <f>名称及び商品4</f>
        <v>0</v>
      </c>
      <c r="F42" s="155"/>
      <c r="G42" s="155"/>
      <c r="H42" s="155"/>
      <c r="I42" s="155"/>
      <c r="J42" s="155"/>
      <c r="K42" s="155"/>
      <c r="L42" s="155"/>
      <c r="M42" s="155"/>
      <c r="N42" s="156"/>
      <c r="O42" s="163">
        <f>数量4</f>
        <v>0</v>
      </c>
      <c r="P42" s="163"/>
      <c r="Q42" s="163"/>
      <c r="R42" s="163">
        <f>単位4</f>
        <v>0</v>
      </c>
      <c r="S42" s="163"/>
      <c r="T42" s="163"/>
      <c r="U42" s="165">
        <f>単価4</f>
        <v>0</v>
      </c>
      <c r="V42" s="166"/>
      <c r="W42" s="166"/>
      <c r="X42" s="166"/>
      <c r="Y42" s="167"/>
      <c r="Z42" s="171">
        <f>金額4</f>
        <v>0</v>
      </c>
      <c r="AA42" s="172"/>
      <c r="AB42" s="172"/>
      <c r="AC42" s="172"/>
      <c r="AD42" s="172"/>
      <c r="AE42" s="172"/>
      <c r="AF42" s="172"/>
      <c r="AG42" s="172"/>
      <c r="AH42" s="137"/>
      <c r="AI42" s="130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4"/>
      <c r="BB42" s="134"/>
      <c r="BC42" s="134"/>
      <c r="BD42" s="134"/>
      <c r="BE42" s="134"/>
      <c r="BF42" s="134"/>
      <c r="BG42" s="134"/>
      <c r="BH42" s="134"/>
      <c r="BI42" s="134"/>
    </row>
    <row r="43" spans="1:61" ht="9.9499999999999993" customHeight="1">
      <c r="A43" s="152"/>
      <c r="B43" s="153"/>
      <c r="C43" s="153"/>
      <c r="D43" s="153"/>
      <c r="E43" s="157"/>
      <c r="F43" s="158"/>
      <c r="G43" s="158"/>
      <c r="H43" s="158"/>
      <c r="I43" s="158"/>
      <c r="J43" s="158"/>
      <c r="K43" s="158"/>
      <c r="L43" s="158"/>
      <c r="M43" s="158"/>
      <c r="N43" s="159"/>
      <c r="O43" s="164"/>
      <c r="P43" s="164"/>
      <c r="Q43" s="164"/>
      <c r="R43" s="164"/>
      <c r="S43" s="164"/>
      <c r="T43" s="164"/>
      <c r="U43" s="165"/>
      <c r="V43" s="166"/>
      <c r="W43" s="166"/>
      <c r="X43" s="166"/>
      <c r="Y43" s="167"/>
      <c r="Z43" s="165"/>
      <c r="AA43" s="166"/>
      <c r="AB43" s="166"/>
      <c r="AC43" s="166"/>
      <c r="AD43" s="166"/>
      <c r="AE43" s="166"/>
      <c r="AF43" s="166"/>
      <c r="AG43" s="166"/>
      <c r="AH43" s="137"/>
      <c r="AI43" s="130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4"/>
      <c r="BB43" s="134"/>
      <c r="BC43" s="134"/>
      <c r="BD43" s="134"/>
      <c r="BE43" s="134"/>
      <c r="BF43" s="134"/>
      <c r="BG43" s="134"/>
      <c r="BH43" s="134"/>
      <c r="BI43" s="134"/>
    </row>
    <row r="44" spans="1:61" ht="9.9499999999999993" customHeight="1">
      <c r="A44" s="152"/>
      <c r="B44" s="153"/>
      <c r="C44" s="153"/>
      <c r="D44" s="153"/>
      <c r="E44" s="160"/>
      <c r="F44" s="161"/>
      <c r="G44" s="161"/>
      <c r="H44" s="161"/>
      <c r="I44" s="161"/>
      <c r="J44" s="161"/>
      <c r="K44" s="161"/>
      <c r="L44" s="161"/>
      <c r="M44" s="161"/>
      <c r="N44" s="162"/>
      <c r="O44" s="164"/>
      <c r="P44" s="164"/>
      <c r="Q44" s="164"/>
      <c r="R44" s="164"/>
      <c r="S44" s="164"/>
      <c r="T44" s="164"/>
      <c r="U44" s="168"/>
      <c r="V44" s="169"/>
      <c r="W44" s="169"/>
      <c r="X44" s="169"/>
      <c r="Y44" s="170"/>
      <c r="Z44" s="168"/>
      <c r="AA44" s="169"/>
      <c r="AB44" s="169"/>
      <c r="AC44" s="169"/>
      <c r="AD44" s="169"/>
      <c r="AE44" s="169"/>
      <c r="AF44" s="169"/>
      <c r="AG44" s="169"/>
      <c r="AH44" s="175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4"/>
      <c r="BB44" s="134"/>
      <c r="BC44" s="134"/>
      <c r="BD44" s="134"/>
      <c r="BE44" s="134"/>
      <c r="BF44" s="134"/>
      <c r="BG44" s="134"/>
      <c r="BH44" s="134"/>
      <c r="BI44" s="134"/>
    </row>
    <row r="45" spans="1:61" ht="9.9499999999999993" customHeight="1">
      <c r="A45" s="150">
        <f>年月5</f>
        <v>0</v>
      </c>
      <c r="B45" s="151"/>
      <c r="C45" s="151"/>
      <c r="D45" s="151"/>
      <c r="E45" s="154">
        <f>名称及び商品5</f>
        <v>0</v>
      </c>
      <c r="F45" s="155"/>
      <c r="G45" s="155"/>
      <c r="H45" s="155"/>
      <c r="I45" s="155"/>
      <c r="J45" s="155"/>
      <c r="K45" s="155"/>
      <c r="L45" s="155"/>
      <c r="M45" s="155"/>
      <c r="N45" s="156"/>
      <c r="O45" s="163">
        <f>数量5</f>
        <v>0</v>
      </c>
      <c r="P45" s="163"/>
      <c r="Q45" s="163"/>
      <c r="R45" s="163">
        <f>単位5</f>
        <v>0</v>
      </c>
      <c r="S45" s="163"/>
      <c r="T45" s="163"/>
      <c r="U45" s="165">
        <f>単価5</f>
        <v>0</v>
      </c>
      <c r="V45" s="166"/>
      <c r="W45" s="166"/>
      <c r="X45" s="166"/>
      <c r="Y45" s="167"/>
      <c r="Z45" s="171">
        <f>金額5</f>
        <v>0</v>
      </c>
      <c r="AA45" s="172"/>
      <c r="AB45" s="172"/>
      <c r="AC45" s="172"/>
      <c r="AD45" s="172"/>
      <c r="AE45" s="172"/>
      <c r="AF45" s="172"/>
      <c r="AG45" s="172"/>
      <c r="AH45" s="137"/>
      <c r="AI45" s="130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4"/>
      <c r="BB45" s="134"/>
      <c r="BC45" s="134"/>
      <c r="BD45" s="134"/>
      <c r="BE45" s="134"/>
      <c r="BF45" s="134"/>
      <c r="BG45" s="134"/>
      <c r="BH45" s="134"/>
      <c r="BI45" s="134"/>
    </row>
    <row r="46" spans="1:61" ht="9.9499999999999993" customHeight="1">
      <c r="A46" s="152"/>
      <c r="B46" s="153"/>
      <c r="C46" s="153"/>
      <c r="D46" s="153"/>
      <c r="E46" s="157"/>
      <c r="F46" s="158"/>
      <c r="G46" s="158"/>
      <c r="H46" s="158"/>
      <c r="I46" s="158"/>
      <c r="J46" s="158"/>
      <c r="K46" s="158"/>
      <c r="L46" s="158"/>
      <c r="M46" s="158"/>
      <c r="N46" s="159"/>
      <c r="O46" s="164"/>
      <c r="P46" s="164"/>
      <c r="Q46" s="164"/>
      <c r="R46" s="164"/>
      <c r="S46" s="164"/>
      <c r="T46" s="164"/>
      <c r="U46" s="165"/>
      <c r="V46" s="166"/>
      <c r="W46" s="166"/>
      <c r="X46" s="166"/>
      <c r="Y46" s="167"/>
      <c r="Z46" s="165"/>
      <c r="AA46" s="166"/>
      <c r="AB46" s="166"/>
      <c r="AC46" s="166"/>
      <c r="AD46" s="166"/>
      <c r="AE46" s="166"/>
      <c r="AF46" s="166"/>
      <c r="AG46" s="166"/>
      <c r="AH46" s="137"/>
      <c r="AI46" s="130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4"/>
      <c r="BB46" s="134"/>
      <c r="BC46" s="134"/>
      <c r="BD46" s="134"/>
      <c r="BE46" s="134"/>
      <c r="BF46" s="134"/>
      <c r="BG46" s="134"/>
      <c r="BH46" s="134"/>
      <c r="BI46" s="134"/>
    </row>
    <row r="47" spans="1:61" ht="9.9499999999999993" customHeight="1">
      <c r="A47" s="152"/>
      <c r="B47" s="153"/>
      <c r="C47" s="153"/>
      <c r="D47" s="153"/>
      <c r="E47" s="160"/>
      <c r="F47" s="161"/>
      <c r="G47" s="161"/>
      <c r="H47" s="161"/>
      <c r="I47" s="161"/>
      <c r="J47" s="161"/>
      <c r="K47" s="161"/>
      <c r="L47" s="161"/>
      <c r="M47" s="161"/>
      <c r="N47" s="162"/>
      <c r="O47" s="164"/>
      <c r="P47" s="164"/>
      <c r="Q47" s="164"/>
      <c r="R47" s="164"/>
      <c r="S47" s="164"/>
      <c r="T47" s="164"/>
      <c r="U47" s="168"/>
      <c r="V47" s="169"/>
      <c r="W47" s="169"/>
      <c r="X47" s="169"/>
      <c r="Y47" s="170"/>
      <c r="Z47" s="168"/>
      <c r="AA47" s="169"/>
      <c r="AB47" s="169"/>
      <c r="AC47" s="169"/>
      <c r="AD47" s="169"/>
      <c r="AE47" s="169"/>
      <c r="AF47" s="169"/>
      <c r="AG47" s="169"/>
      <c r="AH47" s="175"/>
      <c r="AI47" s="130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4"/>
      <c r="BB47" s="134"/>
      <c r="BC47" s="134"/>
      <c r="BD47" s="134"/>
      <c r="BE47" s="134"/>
      <c r="BF47" s="134"/>
      <c r="BG47" s="134"/>
      <c r="BH47" s="134"/>
      <c r="BI47" s="134"/>
    </row>
    <row r="48" spans="1:61" ht="9.9499999999999993" customHeight="1">
      <c r="A48" s="150">
        <f>年月6</f>
        <v>0</v>
      </c>
      <c r="B48" s="151"/>
      <c r="C48" s="151"/>
      <c r="D48" s="151"/>
      <c r="E48" s="154">
        <f>名称及び商品6</f>
        <v>0</v>
      </c>
      <c r="F48" s="155"/>
      <c r="G48" s="155"/>
      <c r="H48" s="155"/>
      <c r="I48" s="155"/>
      <c r="J48" s="155"/>
      <c r="K48" s="155"/>
      <c r="L48" s="155"/>
      <c r="M48" s="155"/>
      <c r="N48" s="156"/>
      <c r="O48" s="163">
        <f>数量6</f>
        <v>0</v>
      </c>
      <c r="P48" s="163"/>
      <c r="Q48" s="163"/>
      <c r="R48" s="163">
        <f>単位6</f>
        <v>0</v>
      </c>
      <c r="S48" s="163"/>
      <c r="T48" s="163"/>
      <c r="U48" s="165">
        <f>単価6</f>
        <v>0</v>
      </c>
      <c r="V48" s="166"/>
      <c r="W48" s="166"/>
      <c r="X48" s="166"/>
      <c r="Y48" s="167"/>
      <c r="Z48" s="171">
        <f>金額6</f>
        <v>0</v>
      </c>
      <c r="AA48" s="172"/>
      <c r="AB48" s="172"/>
      <c r="AC48" s="172"/>
      <c r="AD48" s="172"/>
      <c r="AE48" s="172"/>
      <c r="AF48" s="172"/>
      <c r="AG48" s="172"/>
      <c r="AH48" s="137"/>
      <c r="AI48" s="130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4"/>
      <c r="BB48" s="134"/>
      <c r="BC48" s="134"/>
      <c r="BD48" s="134"/>
      <c r="BE48" s="134"/>
      <c r="BF48" s="134"/>
      <c r="BG48" s="134"/>
      <c r="BH48" s="134"/>
      <c r="BI48" s="134"/>
    </row>
    <row r="49" spans="1:61" ht="9.9499999999999993" customHeight="1">
      <c r="A49" s="152"/>
      <c r="B49" s="153"/>
      <c r="C49" s="153"/>
      <c r="D49" s="153"/>
      <c r="E49" s="157"/>
      <c r="F49" s="158"/>
      <c r="G49" s="158"/>
      <c r="H49" s="158"/>
      <c r="I49" s="158"/>
      <c r="J49" s="158"/>
      <c r="K49" s="158"/>
      <c r="L49" s="158"/>
      <c r="M49" s="158"/>
      <c r="N49" s="159"/>
      <c r="O49" s="164"/>
      <c r="P49" s="164"/>
      <c r="Q49" s="164"/>
      <c r="R49" s="164"/>
      <c r="S49" s="164"/>
      <c r="T49" s="164"/>
      <c r="U49" s="165"/>
      <c r="V49" s="166"/>
      <c r="W49" s="166"/>
      <c r="X49" s="166"/>
      <c r="Y49" s="167"/>
      <c r="Z49" s="165"/>
      <c r="AA49" s="166"/>
      <c r="AB49" s="166"/>
      <c r="AC49" s="166"/>
      <c r="AD49" s="166"/>
      <c r="AE49" s="166"/>
      <c r="AF49" s="166"/>
      <c r="AG49" s="166"/>
      <c r="AH49" s="137"/>
      <c r="AI49" s="130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4"/>
      <c r="BB49" s="134"/>
      <c r="BC49" s="134"/>
      <c r="BD49" s="134"/>
      <c r="BE49" s="134"/>
      <c r="BF49" s="134"/>
      <c r="BG49" s="134"/>
      <c r="BH49" s="134"/>
      <c r="BI49" s="134"/>
    </row>
    <row r="50" spans="1:61" ht="9.9499999999999993" customHeight="1">
      <c r="A50" s="152"/>
      <c r="B50" s="153"/>
      <c r="C50" s="153"/>
      <c r="D50" s="153"/>
      <c r="E50" s="160"/>
      <c r="F50" s="161"/>
      <c r="G50" s="161"/>
      <c r="H50" s="161"/>
      <c r="I50" s="161"/>
      <c r="J50" s="161"/>
      <c r="K50" s="161"/>
      <c r="L50" s="161"/>
      <c r="M50" s="161"/>
      <c r="N50" s="162"/>
      <c r="O50" s="164"/>
      <c r="P50" s="164"/>
      <c r="Q50" s="164"/>
      <c r="R50" s="164"/>
      <c r="S50" s="164"/>
      <c r="T50" s="164"/>
      <c r="U50" s="168"/>
      <c r="V50" s="169"/>
      <c r="W50" s="169"/>
      <c r="X50" s="169"/>
      <c r="Y50" s="170"/>
      <c r="Z50" s="168"/>
      <c r="AA50" s="169"/>
      <c r="AB50" s="169"/>
      <c r="AC50" s="169"/>
      <c r="AD50" s="169"/>
      <c r="AE50" s="169"/>
      <c r="AF50" s="169"/>
      <c r="AG50" s="169"/>
      <c r="AH50" s="175"/>
      <c r="AI50" s="130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4"/>
      <c r="BB50" s="134"/>
      <c r="BC50" s="134"/>
      <c r="BD50" s="134"/>
      <c r="BE50" s="134"/>
      <c r="BF50" s="134"/>
      <c r="BG50" s="134"/>
      <c r="BH50" s="134"/>
      <c r="BI50" s="134"/>
    </row>
    <row r="51" spans="1:61" ht="9.9499999999999993" customHeight="1">
      <c r="A51" s="150">
        <f>年月7</f>
        <v>0</v>
      </c>
      <c r="B51" s="151"/>
      <c r="C51" s="151"/>
      <c r="D51" s="151"/>
      <c r="E51" s="154">
        <f>名称及び商品7</f>
        <v>0</v>
      </c>
      <c r="F51" s="155"/>
      <c r="G51" s="155"/>
      <c r="H51" s="155"/>
      <c r="I51" s="155"/>
      <c r="J51" s="155"/>
      <c r="K51" s="155"/>
      <c r="L51" s="155"/>
      <c r="M51" s="155"/>
      <c r="N51" s="156"/>
      <c r="O51" s="163">
        <f>数量7</f>
        <v>0</v>
      </c>
      <c r="P51" s="163"/>
      <c r="Q51" s="163"/>
      <c r="R51" s="163">
        <f>単位7</f>
        <v>0</v>
      </c>
      <c r="S51" s="163"/>
      <c r="T51" s="163"/>
      <c r="U51" s="165">
        <f>単価7</f>
        <v>0</v>
      </c>
      <c r="V51" s="166"/>
      <c r="W51" s="166"/>
      <c r="X51" s="166"/>
      <c r="Y51" s="167"/>
      <c r="Z51" s="171">
        <f>金額7</f>
        <v>0</v>
      </c>
      <c r="AA51" s="172"/>
      <c r="AB51" s="172"/>
      <c r="AC51" s="172"/>
      <c r="AD51" s="172"/>
      <c r="AE51" s="172"/>
      <c r="AF51" s="172"/>
      <c r="AG51" s="172"/>
      <c r="AH51" s="137"/>
      <c r="AI51" s="130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4"/>
      <c r="BB51" s="134"/>
      <c r="BC51" s="134"/>
      <c r="BD51" s="134"/>
      <c r="BE51" s="134"/>
      <c r="BF51" s="134"/>
      <c r="BG51" s="134"/>
      <c r="BH51" s="134"/>
      <c r="BI51" s="134"/>
    </row>
    <row r="52" spans="1:61" ht="9.9499999999999993" customHeight="1">
      <c r="A52" s="152"/>
      <c r="B52" s="153"/>
      <c r="C52" s="153"/>
      <c r="D52" s="153"/>
      <c r="E52" s="157"/>
      <c r="F52" s="158"/>
      <c r="G52" s="158"/>
      <c r="H52" s="158"/>
      <c r="I52" s="158"/>
      <c r="J52" s="158"/>
      <c r="K52" s="158"/>
      <c r="L52" s="158"/>
      <c r="M52" s="158"/>
      <c r="N52" s="159"/>
      <c r="O52" s="164"/>
      <c r="P52" s="164"/>
      <c r="Q52" s="164"/>
      <c r="R52" s="164"/>
      <c r="S52" s="164"/>
      <c r="T52" s="164"/>
      <c r="U52" s="165"/>
      <c r="V52" s="166"/>
      <c r="W52" s="166"/>
      <c r="X52" s="166"/>
      <c r="Y52" s="167"/>
      <c r="Z52" s="165"/>
      <c r="AA52" s="166"/>
      <c r="AB52" s="166"/>
      <c r="AC52" s="166"/>
      <c r="AD52" s="166"/>
      <c r="AE52" s="166"/>
      <c r="AF52" s="166"/>
      <c r="AG52" s="166"/>
      <c r="AH52" s="137"/>
      <c r="AI52" s="130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4"/>
      <c r="BB52" s="134"/>
      <c r="BC52" s="134"/>
      <c r="BD52" s="134"/>
      <c r="BE52" s="134"/>
      <c r="BF52" s="134"/>
      <c r="BG52" s="134"/>
      <c r="BH52" s="134"/>
      <c r="BI52" s="134"/>
    </row>
    <row r="53" spans="1:61" ht="9.9499999999999993" customHeight="1">
      <c r="A53" s="152"/>
      <c r="B53" s="153"/>
      <c r="C53" s="153"/>
      <c r="D53" s="153"/>
      <c r="E53" s="160"/>
      <c r="F53" s="161"/>
      <c r="G53" s="161"/>
      <c r="H53" s="161"/>
      <c r="I53" s="161"/>
      <c r="J53" s="161"/>
      <c r="K53" s="161"/>
      <c r="L53" s="161"/>
      <c r="M53" s="161"/>
      <c r="N53" s="162"/>
      <c r="O53" s="164"/>
      <c r="P53" s="164"/>
      <c r="Q53" s="164"/>
      <c r="R53" s="164"/>
      <c r="S53" s="164"/>
      <c r="T53" s="164"/>
      <c r="U53" s="168"/>
      <c r="V53" s="169"/>
      <c r="W53" s="169"/>
      <c r="X53" s="169"/>
      <c r="Y53" s="170"/>
      <c r="Z53" s="168"/>
      <c r="AA53" s="169"/>
      <c r="AB53" s="169"/>
      <c r="AC53" s="169"/>
      <c r="AD53" s="169"/>
      <c r="AE53" s="169"/>
      <c r="AF53" s="169"/>
      <c r="AG53" s="169"/>
      <c r="AH53" s="175"/>
      <c r="AI53" s="130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4"/>
      <c r="BB53" s="134"/>
      <c r="BC53" s="134"/>
      <c r="BD53" s="134"/>
      <c r="BE53" s="134"/>
      <c r="BF53" s="134"/>
      <c r="BG53" s="134"/>
      <c r="BH53" s="134"/>
      <c r="BI53" s="134"/>
    </row>
    <row r="54" spans="1:61" ht="9.9499999999999993" customHeight="1">
      <c r="A54" s="150">
        <f>年月8</f>
        <v>0</v>
      </c>
      <c r="B54" s="151"/>
      <c r="C54" s="151"/>
      <c r="D54" s="151"/>
      <c r="E54" s="154">
        <f>名称及び商品8</f>
        <v>0</v>
      </c>
      <c r="F54" s="155"/>
      <c r="G54" s="155"/>
      <c r="H54" s="155"/>
      <c r="I54" s="155"/>
      <c r="J54" s="155"/>
      <c r="K54" s="155"/>
      <c r="L54" s="155"/>
      <c r="M54" s="155"/>
      <c r="N54" s="156"/>
      <c r="O54" s="163">
        <f>数量8</f>
        <v>0</v>
      </c>
      <c r="P54" s="163"/>
      <c r="Q54" s="163"/>
      <c r="R54" s="163">
        <f>単位8</f>
        <v>0</v>
      </c>
      <c r="S54" s="163"/>
      <c r="T54" s="163"/>
      <c r="U54" s="165">
        <f>単価8</f>
        <v>0</v>
      </c>
      <c r="V54" s="166"/>
      <c r="W54" s="166"/>
      <c r="X54" s="166"/>
      <c r="Y54" s="167"/>
      <c r="Z54" s="171">
        <f>金額8</f>
        <v>0</v>
      </c>
      <c r="AA54" s="172"/>
      <c r="AB54" s="172"/>
      <c r="AC54" s="172"/>
      <c r="AD54" s="172"/>
      <c r="AE54" s="172"/>
      <c r="AF54" s="172"/>
      <c r="AG54" s="172"/>
      <c r="AH54" s="137"/>
      <c r="AI54" s="130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4"/>
      <c r="BB54" s="134"/>
      <c r="BC54" s="134"/>
      <c r="BD54" s="134"/>
      <c r="BE54" s="134"/>
      <c r="BF54" s="134"/>
      <c r="BG54" s="134"/>
      <c r="BH54" s="134"/>
      <c r="BI54" s="134"/>
    </row>
    <row r="55" spans="1:61" ht="9.9499999999999993" customHeight="1">
      <c r="A55" s="152"/>
      <c r="B55" s="153"/>
      <c r="C55" s="153"/>
      <c r="D55" s="153"/>
      <c r="E55" s="157"/>
      <c r="F55" s="158"/>
      <c r="G55" s="158"/>
      <c r="H55" s="158"/>
      <c r="I55" s="158"/>
      <c r="J55" s="158"/>
      <c r="K55" s="158"/>
      <c r="L55" s="158"/>
      <c r="M55" s="158"/>
      <c r="N55" s="159"/>
      <c r="O55" s="164"/>
      <c r="P55" s="164"/>
      <c r="Q55" s="164"/>
      <c r="R55" s="164"/>
      <c r="S55" s="164"/>
      <c r="T55" s="164"/>
      <c r="U55" s="165"/>
      <c r="V55" s="166"/>
      <c r="W55" s="166"/>
      <c r="X55" s="166"/>
      <c r="Y55" s="167"/>
      <c r="Z55" s="165"/>
      <c r="AA55" s="166"/>
      <c r="AB55" s="166"/>
      <c r="AC55" s="166"/>
      <c r="AD55" s="166"/>
      <c r="AE55" s="166"/>
      <c r="AF55" s="166"/>
      <c r="AG55" s="166"/>
      <c r="AH55" s="137"/>
      <c r="AI55" s="130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4"/>
      <c r="BB55" s="134"/>
      <c r="BC55" s="134"/>
      <c r="BD55" s="134"/>
      <c r="BE55" s="134"/>
      <c r="BF55" s="134"/>
      <c r="BG55" s="134"/>
      <c r="BH55" s="134"/>
      <c r="BI55" s="134"/>
    </row>
    <row r="56" spans="1:61" ht="9.9499999999999993" customHeight="1">
      <c r="A56" s="152"/>
      <c r="B56" s="153"/>
      <c r="C56" s="153"/>
      <c r="D56" s="153"/>
      <c r="E56" s="160"/>
      <c r="F56" s="161"/>
      <c r="G56" s="161"/>
      <c r="H56" s="161"/>
      <c r="I56" s="161"/>
      <c r="J56" s="161"/>
      <c r="K56" s="161"/>
      <c r="L56" s="161"/>
      <c r="M56" s="161"/>
      <c r="N56" s="162"/>
      <c r="O56" s="164"/>
      <c r="P56" s="164"/>
      <c r="Q56" s="164"/>
      <c r="R56" s="164"/>
      <c r="S56" s="164"/>
      <c r="T56" s="164"/>
      <c r="U56" s="168"/>
      <c r="V56" s="169"/>
      <c r="W56" s="169"/>
      <c r="X56" s="169"/>
      <c r="Y56" s="170"/>
      <c r="Z56" s="168"/>
      <c r="AA56" s="169"/>
      <c r="AB56" s="169"/>
      <c r="AC56" s="169"/>
      <c r="AD56" s="169"/>
      <c r="AE56" s="169"/>
      <c r="AF56" s="169"/>
      <c r="AG56" s="169"/>
      <c r="AH56" s="175"/>
      <c r="AI56" s="130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4"/>
      <c r="BB56" s="134"/>
      <c r="BC56" s="134"/>
      <c r="BD56" s="134"/>
      <c r="BE56" s="134"/>
      <c r="BF56" s="134"/>
      <c r="BG56" s="134"/>
      <c r="BH56" s="134"/>
      <c r="BI56" s="134"/>
    </row>
    <row r="57" spans="1:61" ht="9.9499999999999993" customHeight="1">
      <c r="A57" s="150">
        <f>年月9</f>
        <v>0</v>
      </c>
      <c r="B57" s="151"/>
      <c r="C57" s="151"/>
      <c r="D57" s="151"/>
      <c r="E57" s="154">
        <f>名称及び商品9</f>
        <v>0</v>
      </c>
      <c r="F57" s="155"/>
      <c r="G57" s="155"/>
      <c r="H57" s="155"/>
      <c r="I57" s="155"/>
      <c r="J57" s="155"/>
      <c r="K57" s="155"/>
      <c r="L57" s="155"/>
      <c r="M57" s="155"/>
      <c r="N57" s="156"/>
      <c r="O57" s="163">
        <f>数量9</f>
        <v>0</v>
      </c>
      <c r="P57" s="163"/>
      <c r="Q57" s="163"/>
      <c r="R57" s="163">
        <f>単位9</f>
        <v>0</v>
      </c>
      <c r="S57" s="163"/>
      <c r="T57" s="163"/>
      <c r="U57" s="165">
        <f>単価9</f>
        <v>0</v>
      </c>
      <c r="V57" s="166"/>
      <c r="W57" s="166"/>
      <c r="X57" s="166"/>
      <c r="Y57" s="167"/>
      <c r="Z57" s="171">
        <f>金額9</f>
        <v>0</v>
      </c>
      <c r="AA57" s="172"/>
      <c r="AB57" s="172"/>
      <c r="AC57" s="172"/>
      <c r="AD57" s="172"/>
      <c r="AE57" s="172"/>
      <c r="AF57" s="172"/>
      <c r="AG57" s="172"/>
      <c r="AH57" s="137"/>
      <c r="AI57" s="130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4"/>
      <c r="BB57" s="134"/>
      <c r="BC57" s="134"/>
      <c r="BD57" s="134"/>
      <c r="BE57" s="134"/>
      <c r="BF57" s="134"/>
      <c r="BG57" s="134"/>
      <c r="BH57" s="134"/>
      <c r="BI57" s="134"/>
    </row>
    <row r="58" spans="1:61" ht="9.9499999999999993" customHeight="1">
      <c r="A58" s="152"/>
      <c r="B58" s="153"/>
      <c r="C58" s="153"/>
      <c r="D58" s="153"/>
      <c r="E58" s="157"/>
      <c r="F58" s="158"/>
      <c r="G58" s="158"/>
      <c r="H58" s="158"/>
      <c r="I58" s="158"/>
      <c r="J58" s="158"/>
      <c r="K58" s="158"/>
      <c r="L58" s="158"/>
      <c r="M58" s="158"/>
      <c r="N58" s="159"/>
      <c r="O58" s="164"/>
      <c r="P58" s="164"/>
      <c r="Q58" s="164"/>
      <c r="R58" s="164"/>
      <c r="S58" s="164"/>
      <c r="T58" s="164"/>
      <c r="U58" s="165"/>
      <c r="V58" s="166"/>
      <c r="W58" s="166"/>
      <c r="X58" s="166"/>
      <c r="Y58" s="167"/>
      <c r="Z58" s="165"/>
      <c r="AA58" s="166"/>
      <c r="AB58" s="166"/>
      <c r="AC58" s="166"/>
      <c r="AD58" s="166"/>
      <c r="AE58" s="166"/>
      <c r="AF58" s="166"/>
      <c r="AG58" s="166"/>
      <c r="AH58" s="137"/>
      <c r="AI58" s="130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4"/>
      <c r="BB58" s="134"/>
      <c r="BC58" s="134"/>
      <c r="BD58" s="134"/>
      <c r="BE58" s="134"/>
      <c r="BF58" s="134"/>
      <c r="BG58" s="134"/>
      <c r="BH58" s="134"/>
      <c r="BI58" s="134"/>
    </row>
    <row r="59" spans="1:61" ht="9.9499999999999993" customHeight="1">
      <c r="A59" s="152"/>
      <c r="B59" s="153"/>
      <c r="C59" s="153"/>
      <c r="D59" s="153"/>
      <c r="E59" s="160"/>
      <c r="F59" s="161"/>
      <c r="G59" s="161"/>
      <c r="H59" s="161"/>
      <c r="I59" s="161"/>
      <c r="J59" s="161"/>
      <c r="K59" s="161"/>
      <c r="L59" s="161"/>
      <c r="M59" s="161"/>
      <c r="N59" s="162"/>
      <c r="O59" s="164"/>
      <c r="P59" s="164"/>
      <c r="Q59" s="164"/>
      <c r="R59" s="164"/>
      <c r="S59" s="164"/>
      <c r="T59" s="164"/>
      <c r="U59" s="168"/>
      <c r="V59" s="169"/>
      <c r="W59" s="169"/>
      <c r="X59" s="169"/>
      <c r="Y59" s="170"/>
      <c r="Z59" s="168"/>
      <c r="AA59" s="169"/>
      <c r="AB59" s="169"/>
      <c r="AC59" s="169"/>
      <c r="AD59" s="169"/>
      <c r="AE59" s="169"/>
      <c r="AF59" s="169"/>
      <c r="AG59" s="169"/>
      <c r="AH59" s="175"/>
      <c r="AI59" s="130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4"/>
      <c r="BB59" s="134"/>
      <c r="BC59" s="134"/>
      <c r="BD59" s="134"/>
      <c r="BE59" s="134"/>
      <c r="BF59" s="134"/>
      <c r="BG59" s="134"/>
      <c r="BH59" s="134"/>
      <c r="BI59" s="134"/>
    </row>
    <row r="60" spans="1:61" ht="9.9499999999999993" customHeight="1">
      <c r="A60" s="150">
        <f>年月10</f>
        <v>0</v>
      </c>
      <c r="B60" s="151"/>
      <c r="C60" s="151"/>
      <c r="D60" s="151"/>
      <c r="E60" s="154">
        <f>名称及び商品10</f>
        <v>0</v>
      </c>
      <c r="F60" s="155"/>
      <c r="G60" s="155"/>
      <c r="H60" s="155"/>
      <c r="I60" s="155"/>
      <c r="J60" s="155"/>
      <c r="K60" s="155"/>
      <c r="L60" s="155"/>
      <c r="M60" s="155"/>
      <c r="N60" s="156"/>
      <c r="O60" s="163">
        <f>数量10</f>
        <v>0</v>
      </c>
      <c r="P60" s="163"/>
      <c r="Q60" s="163"/>
      <c r="R60" s="163">
        <f>単位10</f>
        <v>0</v>
      </c>
      <c r="S60" s="163"/>
      <c r="T60" s="163"/>
      <c r="U60" s="165">
        <f>単価10</f>
        <v>0</v>
      </c>
      <c r="V60" s="166"/>
      <c r="W60" s="166"/>
      <c r="X60" s="166"/>
      <c r="Y60" s="167"/>
      <c r="Z60" s="171">
        <f>金額10</f>
        <v>0</v>
      </c>
      <c r="AA60" s="172"/>
      <c r="AB60" s="172"/>
      <c r="AC60" s="172"/>
      <c r="AD60" s="172"/>
      <c r="AE60" s="172"/>
      <c r="AF60" s="172"/>
      <c r="AG60" s="172"/>
      <c r="AH60" s="137"/>
      <c r="AI60" s="130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4"/>
      <c r="BB60" s="134"/>
      <c r="BC60" s="134"/>
      <c r="BD60" s="134"/>
      <c r="BE60" s="134"/>
      <c r="BF60" s="134"/>
      <c r="BG60" s="134"/>
      <c r="BH60" s="134"/>
      <c r="BI60" s="134"/>
    </row>
    <row r="61" spans="1:61" ht="9.9499999999999993" customHeight="1">
      <c r="A61" s="152"/>
      <c r="B61" s="153"/>
      <c r="C61" s="153"/>
      <c r="D61" s="153"/>
      <c r="E61" s="157"/>
      <c r="F61" s="158"/>
      <c r="G61" s="158"/>
      <c r="H61" s="158"/>
      <c r="I61" s="158"/>
      <c r="J61" s="158"/>
      <c r="K61" s="158"/>
      <c r="L61" s="158"/>
      <c r="M61" s="158"/>
      <c r="N61" s="159"/>
      <c r="O61" s="164"/>
      <c r="P61" s="164"/>
      <c r="Q61" s="164"/>
      <c r="R61" s="164"/>
      <c r="S61" s="164"/>
      <c r="T61" s="164"/>
      <c r="U61" s="165"/>
      <c r="V61" s="166"/>
      <c r="W61" s="166"/>
      <c r="X61" s="166"/>
      <c r="Y61" s="167"/>
      <c r="Z61" s="165"/>
      <c r="AA61" s="166"/>
      <c r="AB61" s="166"/>
      <c r="AC61" s="166"/>
      <c r="AD61" s="166"/>
      <c r="AE61" s="166"/>
      <c r="AF61" s="166"/>
      <c r="AG61" s="166"/>
      <c r="AH61" s="137"/>
      <c r="AI61" s="130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4"/>
      <c r="BB61" s="134"/>
      <c r="BC61" s="134"/>
      <c r="BD61" s="134"/>
      <c r="BE61" s="134"/>
      <c r="BF61" s="134"/>
      <c r="BG61" s="134"/>
      <c r="BH61" s="134"/>
      <c r="BI61" s="134"/>
    </row>
    <row r="62" spans="1:61" ht="9.9499999999999993" customHeight="1">
      <c r="A62" s="152"/>
      <c r="B62" s="153"/>
      <c r="C62" s="153"/>
      <c r="D62" s="153"/>
      <c r="E62" s="160"/>
      <c r="F62" s="161"/>
      <c r="G62" s="161"/>
      <c r="H62" s="161"/>
      <c r="I62" s="161"/>
      <c r="J62" s="161"/>
      <c r="K62" s="161"/>
      <c r="L62" s="161"/>
      <c r="M62" s="161"/>
      <c r="N62" s="162"/>
      <c r="O62" s="164"/>
      <c r="P62" s="164"/>
      <c r="Q62" s="164"/>
      <c r="R62" s="164"/>
      <c r="S62" s="164"/>
      <c r="T62" s="164"/>
      <c r="U62" s="168"/>
      <c r="V62" s="169"/>
      <c r="W62" s="169"/>
      <c r="X62" s="169"/>
      <c r="Y62" s="170"/>
      <c r="Z62" s="168"/>
      <c r="AA62" s="169"/>
      <c r="AB62" s="169"/>
      <c r="AC62" s="169"/>
      <c r="AD62" s="169"/>
      <c r="AE62" s="169"/>
      <c r="AF62" s="169"/>
      <c r="AG62" s="169"/>
      <c r="AH62" s="175"/>
      <c r="AI62" s="130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4"/>
      <c r="BB62" s="134"/>
      <c r="BC62" s="134"/>
      <c r="BD62" s="134"/>
      <c r="BE62" s="134"/>
      <c r="BF62" s="134"/>
      <c r="BG62" s="134"/>
      <c r="BH62" s="134"/>
      <c r="BI62" s="134"/>
    </row>
    <row r="63" spans="1:61" ht="9.9499999999999993" customHeight="1">
      <c r="A63" s="150">
        <f>年月11</f>
        <v>0</v>
      </c>
      <c r="B63" s="151"/>
      <c r="C63" s="151"/>
      <c r="D63" s="151"/>
      <c r="E63" s="154">
        <f>名称及び商品11</f>
        <v>0</v>
      </c>
      <c r="F63" s="155"/>
      <c r="G63" s="155"/>
      <c r="H63" s="155"/>
      <c r="I63" s="155"/>
      <c r="J63" s="155"/>
      <c r="K63" s="155"/>
      <c r="L63" s="155"/>
      <c r="M63" s="155"/>
      <c r="N63" s="156"/>
      <c r="O63" s="163">
        <f>数量11</f>
        <v>0</v>
      </c>
      <c r="P63" s="163"/>
      <c r="Q63" s="163"/>
      <c r="R63" s="163">
        <f>単位11</f>
        <v>0</v>
      </c>
      <c r="S63" s="163"/>
      <c r="T63" s="163"/>
      <c r="U63" s="165">
        <f>単価11</f>
        <v>0</v>
      </c>
      <c r="V63" s="166"/>
      <c r="W63" s="166"/>
      <c r="X63" s="166"/>
      <c r="Y63" s="167"/>
      <c r="Z63" s="171">
        <f>金額11</f>
        <v>0</v>
      </c>
      <c r="AA63" s="172"/>
      <c r="AB63" s="172"/>
      <c r="AC63" s="172"/>
      <c r="AD63" s="172"/>
      <c r="AE63" s="172"/>
      <c r="AF63" s="172"/>
      <c r="AG63" s="172"/>
      <c r="AH63" s="137"/>
      <c r="AI63" s="130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4"/>
      <c r="BB63" s="134"/>
      <c r="BC63" s="134"/>
      <c r="BD63" s="134"/>
      <c r="BE63" s="134"/>
      <c r="BF63" s="134"/>
      <c r="BG63" s="134"/>
      <c r="BH63" s="134"/>
      <c r="BI63" s="134"/>
    </row>
    <row r="64" spans="1:61" ht="9.9499999999999993" customHeight="1">
      <c r="A64" s="152"/>
      <c r="B64" s="153"/>
      <c r="C64" s="153"/>
      <c r="D64" s="153"/>
      <c r="E64" s="157"/>
      <c r="F64" s="158"/>
      <c r="G64" s="158"/>
      <c r="H64" s="158"/>
      <c r="I64" s="158"/>
      <c r="J64" s="158"/>
      <c r="K64" s="158"/>
      <c r="L64" s="158"/>
      <c r="M64" s="158"/>
      <c r="N64" s="159"/>
      <c r="O64" s="164"/>
      <c r="P64" s="164"/>
      <c r="Q64" s="164"/>
      <c r="R64" s="164"/>
      <c r="S64" s="164"/>
      <c r="T64" s="164"/>
      <c r="U64" s="165"/>
      <c r="V64" s="166"/>
      <c r="W64" s="166"/>
      <c r="X64" s="166"/>
      <c r="Y64" s="167"/>
      <c r="Z64" s="165"/>
      <c r="AA64" s="166"/>
      <c r="AB64" s="166"/>
      <c r="AC64" s="166"/>
      <c r="AD64" s="166"/>
      <c r="AE64" s="166"/>
      <c r="AF64" s="166"/>
      <c r="AG64" s="166"/>
      <c r="AH64" s="137"/>
      <c r="AI64" s="130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4"/>
      <c r="BB64" s="134"/>
      <c r="BC64" s="134"/>
      <c r="BD64" s="134"/>
      <c r="BE64" s="134"/>
      <c r="BF64" s="134"/>
      <c r="BG64" s="134"/>
      <c r="BH64" s="134"/>
      <c r="BI64" s="134"/>
    </row>
    <row r="65" spans="1:61" ht="9.9499999999999993" customHeight="1">
      <c r="A65" s="152"/>
      <c r="B65" s="153"/>
      <c r="C65" s="153"/>
      <c r="D65" s="153"/>
      <c r="E65" s="160"/>
      <c r="F65" s="161"/>
      <c r="G65" s="161"/>
      <c r="H65" s="161"/>
      <c r="I65" s="161"/>
      <c r="J65" s="161"/>
      <c r="K65" s="161"/>
      <c r="L65" s="161"/>
      <c r="M65" s="161"/>
      <c r="N65" s="162"/>
      <c r="O65" s="164"/>
      <c r="P65" s="164"/>
      <c r="Q65" s="164"/>
      <c r="R65" s="164"/>
      <c r="S65" s="164"/>
      <c r="T65" s="164"/>
      <c r="U65" s="168"/>
      <c r="V65" s="169"/>
      <c r="W65" s="169"/>
      <c r="X65" s="169"/>
      <c r="Y65" s="170"/>
      <c r="Z65" s="168"/>
      <c r="AA65" s="169"/>
      <c r="AB65" s="169"/>
      <c r="AC65" s="169"/>
      <c r="AD65" s="169"/>
      <c r="AE65" s="169"/>
      <c r="AF65" s="169"/>
      <c r="AG65" s="169"/>
      <c r="AH65" s="175"/>
      <c r="AI65" s="130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4"/>
      <c r="BB65" s="134"/>
      <c r="BC65" s="134"/>
      <c r="BD65" s="134"/>
      <c r="BE65" s="134"/>
      <c r="BF65" s="134"/>
      <c r="BG65" s="134"/>
      <c r="BH65" s="134"/>
      <c r="BI65" s="134"/>
    </row>
    <row r="66" spans="1:61" ht="9.9499999999999993" customHeight="1">
      <c r="A66" s="150">
        <f>年月12</f>
        <v>0</v>
      </c>
      <c r="B66" s="151"/>
      <c r="C66" s="151"/>
      <c r="D66" s="151"/>
      <c r="E66" s="154">
        <f>名称及び商品12</f>
        <v>0</v>
      </c>
      <c r="F66" s="155"/>
      <c r="G66" s="155"/>
      <c r="H66" s="155"/>
      <c r="I66" s="155"/>
      <c r="J66" s="155"/>
      <c r="K66" s="155"/>
      <c r="L66" s="155"/>
      <c r="M66" s="155"/>
      <c r="N66" s="156"/>
      <c r="O66" s="163">
        <f>数量12</f>
        <v>0</v>
      </c>
      <c r="P66" s="163"/>
      <c r="Q66" s="163"/>
      <c r="R66" s="163">
        <f>単位12</f>
        <v>0</v>
      </c>
      <c r="S66" s="163"/>
      <c r="T66" s="163"/>
      <c r="U66" s="165">
        <f>単価12</f>
        <v>0</v>
      </c>
      <c r="V66" s="166"/>
      <c r="W66" s="166"/>
      <c r="X66" s="166"/>
      <c r="Y66" s="167"/>
      <c r="Z66" s="171">
        <f>金額12</f>
        <v>0</v>
      </c>
      <c r="AA66" s="172"/>
      <c r="AB66" s="172"/>
      <c r="AC66" s="172"/>
      <c r="AD66" s="172"/>
      <c r="AE66" s="172"/>
      <c r="AF66" s="172"/>
      <c r="AG66" s="172"/>
      <c r="AH66" s="137"/>
      <c r="AI66" s="130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4"/>
      <c r="BB66" s="134"/>
      <c r="BC66" s="134"/>
      <c r="BD66" s="134"/>
      <c r="BE66" s="134"/>
      <c r="BF66" s="134"/>
      <c r="BG66" s="134"/>
      <c r="BH66" s="134"/>
      <c r="BI66" s="134"/>
    </row>
    <row r="67" spans="1:61" ht="9.9499999999999993" customHeight="1">
      <c r="A67" s="152"/>
      <c r="B67" s="153"/>
      <c r="C67" s="153"/>
      <c r="D67" s="153"/>
      <c r="E67" s="157"/>
      <c r="F67" s="158"/>
      <c r="G67" s="158"/>
      <c r="H67" s="158"/>
      <c r="I67" s="158"/>
      <c r="J67" s="158"/>
      <c r="K67" s="158"/>
      <c r="L67" s="158"/>
      <c r="M67" s="158"/>
      <c r="N67" s="159"/>
      <c r="O67" s="164"/>
      <c r="P67" s="164"/>
      <c r="Q67" s="164"/>
      <c r="R67" s="164"/>
      <c r="S67" s="164"/>
      <c r="T67" s="164"/>
      <c r="U67" s="165"/>
      <c r="V67" s="166"/>
      <c r="W67" s="166"/>
      <c r="X67" s="166"/>
      <c r="Y67" s="167"/>
      <c r="Z67" s="165"/>
      <c r="AA67" s="166"/>
      <c r="AB67" s="166"/>
      <c r="AC67" s="166"/>
      <c r="AD67" s="166"/>
      <c r="AE67" s="166"/>
      <c r="AF67" s="166"/>
      <c r="AG67" s="166"/>
      <c r="AH67" s="137"/>
      <c r="AI67" s="130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4"/>
      <c r="BB67" s="134"/>
      <c r="BC67" s="134"/>
      <c r="BD67" s="134"/>
      <c r="BE67" s="134"/>
      <c r="BF67" s="134"/>
      <c r="BG67" s="134"/>
      <c r="BH67" s="134"/>
      <c r="BI67" s="134"/>
    </row>
    <row r="68" spans="1:61" ht="9.9499999999999993" customHeight="1">
      <c r="A68" s="152"/>
      <c r="B68" s="153"/>
      <c r="C68" s="153"/>
      <c r="D68" s="153"/>
      <c r="E68" s="160"/>
      <c r="F68" s="161"/>
      <c r="G68" s="161"/>
      <c r="H68" s="161"/>
      <c r="I68" s="161"/>
      <c r="J68" s="161"/>
      <c r="K68" s="161"/>
      <c r="L68" s="161"/>
      <c r="M68" s="161"/>
      <c r="N68" s="162"/>
      <c r="O68" s="164"/>
      <c r="P68" s="164"/>
      <c r="Q68" s="164"/>
      <c r="R68" s="164"/>
      <c r="S68" s="164"/>
      <c r="T68" s="164"/>
      <c r="U68" s="168"/>
      <c r="V68" s="169"/>
      <c r="W68" s="169"/>
      <c r="X68" s="169"/>
      <c r="Y68" s="170"/>
      <c r="Z68" s="168"/>
      <c r="AA68" s="169"/>
      <c r="AB68" s="169"/>
      <c r="AC68" s="169"/>
      <c r="AD68" s="169"/>
      <c r="AE68" s="169"/>
      <c r="AF68" s="169"/>
      <c r="AG68" s="169"/>
      <c r="AH68" s="175"/>
      <c r="AI68" s="132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5"/>
      <c r="BB68" s="135"/>
      <c r="BC68" s="135"/>
      <c r="BD68" s="135"/>
      <c r="BE68" s="135"/>
      <c r="BF68" s="135"/>
      <c r="BG68" s="135"/>
      <c r="BH68" s="135"/>
      <c r="BI68" s="135"/>
    </row>
    <row r="69" spans="1:61" ht="9.9499999999999993" customHeight="1">
      <c r="A69" s="150">
        <f>年月13</f>
        <v>0</v>
      </c>
      <c r="B69" s="151"/>
      <c r="C69" s="151"/>
      <c r="D69" s="151"/>
      <c r="E69" s="154">
        <f>名称及び商品13</f>
        <v>0</v>
      </c>
      <c r="F69" s="155"/>
      <c r="G69" s="155"/>
      <c r="H69" s="155"/>
      <c r="I69" s="155"/>
      <c r="J69" s="155"/>
      <c r="K69" s="155"/>
      <c r="L69" s="155"/>
      <c r="M69" s="155"/>
      <c r="N69" s="156"/>
      <c r="O69" s="163">
        <f>数量13</f>
        <v>0</v>
      </c>
      <c r="P69" s="163"/>
      <c r="Q69" s="163"/>
      <c r="R69" s="163">
        <f>単位13</f>
        <v>0</v>
      </c>
      <c r="S69" s="163"/>
      <c r="T69" s="163"/>
      <c r="U69" s="165">
        <f>単価13</f>
        <v>0</v>
      </c>
      <c r="V69" s="166"/>
      <c r="W69" s="166"/>
      <c r="X69" s="166"/>
      <c r="Y69" s="167"/>
      <c r="Z69" s="171">
        <f>金額13</f>
        <v>0</v>
      </c>
      <c r="AA69" s="172"/>
      <c r="AB69" s="172"/>
      <c r="AC69" s="172"/>
      <c r="AD69" s="172"/>
      <c r="AE69" s="172"/>
      <c r="AF69" s="172"/>
      <c r="AG69" s="172"/>
      <c r="AH69" s="137"/>
      <c r="AI69" s="130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4"/>
      <c r="BB69" s="134"/>
      <c r="BC69" s="134"/>
      <c r="BD69" s="134"/>
      <c r="BE69" s="134"/>
      <c r="BF69" s="134"/>
      <c r="BG69" s="134"/>
      <c r="BH69" s="134"/>
      <c r="BI69" s="134"/>
    </row>
    <row r="70" spans="1:61" ht="9.9499999999999993" customHeight="1">
      <c r="A70" s="152"/>
      <c r="B70" s="153"/>
      <c r="C70" s="153"/>
      <c r="D70" s="153"/>
      <c r="E70" s="157"/>
      <c r="F70" s="158"/>
      <c r="G70" s="158"/>
      <c r="H70" s="158"/>
      <c r="I70" s="158"/>
      <c r="J70" s="158"/>
      <c r="K70" s="158"/>
      <c r="L70" s="158"/>
      <c r="M70" s="158"/>
      <c r="N70" s="159"/>
      <c r="O70" s="164"/>
      <c r="P70" s="164"/>
      <c r="Q70" s="164"/>
      <c r="R70" s="164"/>
      <c r="S70" s="164"/>
      <c r="T70" s="164"/>
      <c r="U70" s="165"/>
      <c r="V70" s="166"/>
      <c r="W70" s="166"/>
      <c r="X70" s="166"/>
      <c r="Y70" s="167"/>
      <c r="Z70" s="165"/>
      <c r="AA70" s="166"/>
      <c r="AB70" s="166"/>
      <c r="AC70" s="166"/>
      <c r="AD70" s="166"/>
      <c r="AE70" s="166"/>
      <c r="AF70" s="166"/>
      <c r="AG70" s="166"/>
      <c r="AH70" s="137"/>
      <c r="AI70" s="130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4"/>
      <c r="BB70" s="134"/>
      <c r="BC70" s="134"/>
      <c r="BD70" s="134"/>
      <c r="BE70" s="134"/>
      <c r="BF70" s="134"/>
      <c r="BG70" s="134"/>
      <c r="BH70" s="134"/>
      <c r="BI70" s="134"/>
    </row>
    <row r="71" spans="1:61" ht="9.9499999999999993" customHeight="1">
      <c r="A71" s="152"/>
      <c r="B71" s="153"/>
      <c r="C71" s="153"/>
      <c r="D71" s="153"/>
      <c r="E71" s="160"/>
      <c r="F71" s="161"/>
      <c r="G71" s="161"/>
      <c r="H71" s="161"/>
      <c r="I71" s="161"/>
      <c r="J71" s="161"/>
      <c r="K71" s="161"/>
      <c r="L71" s="161"/>
      <c r="M71" s="161"/>
      <c r="N71" s="162"/>
      <c r="O71" s="164"/>
      <c r="P71" s="164"/>
      <c r="Q71" s="164"/>
      <c r="R71" s="164"/>
      <c r="S71" s="164"/>
      <c r="T71" s="164"/>
      <c r="U71" s="168"/>
      <c r="V71" s="169"/>
      <c r="W71" s="169"/>
      <c r="X71" s="169"/>
      <c r="Y71" s="170"/>
      <c r="Z71" s="173"/>
      <c r="AA71" s="174"/>
      <c r="AB71" s="174"/>
      <c r="AC71" s="174"/>
      <c r="AD71" s="174"/>
      <c r="AE71" s="174"/>
      <c r="AF71" s="174"/>
      <c r="AG71" s="174"/>
      <c r="AH71" s="175"/>
      <c r="AI71" s="132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5"/>
      <c r="BB71" s="135"/>
      <c r="BC71" s="135"/>
      <c r="BD71" s="135"/>
      <c r="BE71" s="135"/>
      <c r="BF71" s="135"/>
      <c r="BG71" s="135"/>
      <c r="BH71" s="135"/>
      <c r="BI71" s="135"/>
    </row>
    <row r="72" spans="1:61" ht="9.9499999999999993" customHeight="1">
      <c r="A72" s="176" t="str">
        <f>計</f>
        <v>計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8"/>
      <c r="Z72" s="185">
        <f>SUM(Z33:AG71)</f>
        <v>0</v>
      </c>
      <c r="AA72" s="186"/>
      <c r="AB72" s="186"/>
      <c r="AC72" s="186"/>
      <c r="AD72" s="186"/>
      <c r="AE72" s="186"/>
      <c r="AF72" s="186"/>
      <c r="AG72" s="186"/>
      <c r="AH72" s="136"/>
      <c r="AI72" s="139" t="s">
        <v>18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1"/>
      <c r="BA72" s="148"/>
      <c r="BB72" s="148"/>
      <c r="BC72" s="148"/>
      <c r="BD72" s="148"/>
      <c r="BE72" s="148"/>
      <c r="BF72" s="148"/>
      <c r="BG72" s="148"/>
      <c r="BH72" s="148"/>
      <c r="BI72" s="148"/>
    </row>
    <row r="73" spans="1:61" ht="9.9499999999999993" customHeight="1">
      <c r="A73" s="179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1"/>
      <c r="Z73" s="165"/>
      <c r="AA73" s="166"/>
      <c r="AB73" s="166"/>
      <c r="AC73" s="166"/>
      <c r="AD73" s="166"/>
      <c r="AE73" s="166"/>
      <c r="AF73" s="166"/>
      <c r="AG73" s="166"/>
      <c r="AH73" s="137"/>
      <c r="AI73" s="142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4"/>
      <c r="BA73" s="148"/>
      <c r="BB73" s="148"/>
      <c r="BC73" s="148"/>
      <c r="BD73" s="148"/>
      <c r="BE73" s="148"/>
      <c r="BF73" s="148"/>
      <c r="BG73" s="148"/>
      <c r="BH73" s="148"/>
      <c r="BI73" s="148"/>
    </row>
    <row r="74" spans="1:61" ht="9.9499999999999993" customHeight="1">
      <c r="A74" s="182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4"/>
      <c r="Z74" s="173"/>
      <c r="AA74" s="174"/>
      <c r="AB74" s="174"/>
      <c r="AC74" s="174"/>
      <c r="AD74" s="174"/>
      <c r="AE74" s="174"/>
      <c r="AF74" s="174"/>
      <c r="AG74" s="174"/>
      <c r="AH74" s="138"/>
      <c r="AI74" s="145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7"/>
      <c r="BA74" s="149"/>
      <c r="BB74" s="149"/>
      <c r="BC74" s="149"/>
      <c r="BD74" s="149"/>
      <c r="BE74" s="149"/>
      <c r="BF74" s="149"/>
      <c r="BG74" s="149"/>
      <c r="BH74" s="149"/>
      <c r="BI74" s="149"/>
    </row>
    <row r="75" spans="1:61" ht="9.9499999999999993" customHeight="1"/>
    <row r="76" spans="1:61" ht="9.9499999999999993" customHeight="1"/>
    <row r="77" spans="1:61" ht="9.9499999999999993" customHeight="1">
      <c r="A77" s="116" t="s">
        <v>7</v>
      </c>
      <c r="B77" s="117"/>
      <c r="C77" s="117"/>
      <c r="D77" s="117"/>
      <c r="E77" s="117"/>
      <c r="F77" s="118">
        <f>振込先銀行</f>
        <v>0</v>
      </c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20"/>
      <c r="R77" s="117" t="s">
        <v>8</v>
      </c>
      <c r="S77" s="117"/>
      <c r="T77" s="117"/>
      <c r="U77" s="117"/>
      <c r="V77" s="117"/>
      <c r="W77" s="94">
        <f>支店名</f>
        <v>0</v>
      </c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117" t="s">
        <v>13</v>
      </c>
      <c r="AJ77" s="117"/>
      <c r="AK77" s="117"/>
      <c r="AL77" s="117"/>
      <c r="AM77" s="117"/>
      <c r="AN77" s="127" t="str">
        <f>口座種類</f>
        <v>普通</v>
      </c>
      <c r="AO77" s="128"/>
      <c r="AP77" s="128"/>
      <c r="AQ77" s="128"/>
      <c r="AR77" s="128"/>
      <c r="AS77" s="128"/>
      <c r="AT77" s="128"/>
      <c r="AU77" s="128"/>
      <c r="AV77" s="129"/>
      <c r="AW77" s="94">
        <f>口座番号</f>
        <v>0</v>
      </c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5"/>
    </row>
    <row r="78" spans="1:61" ht="9.9499999999999993" customHeight="1">
      <c r="A78" s="116"/>
      <c r="B78" s="117"/>
      <c r="C78" s="117"/>
      <c r="D78" s="117"/>
      <c r="E78" s="117"/>
      <c r="F78" s="121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3"/>
      <c r="R78" s="117"/>
      <c r="S78" s="117"/>
      <c r="T78" s="117"/>
      <c r="U78" s="117"/>
      <c r="V78" s="117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117"/>
      <c r="AJ78" s="117"/>
      <c r="AK78" s="117"/>
      <c r="AL78" s="117"/>
      <c r="AM78" s="117"/>
      <c r="AN78" s="127"/>
      <c r="AO78" s="128"/>
      <c r="AP78" s="128"/>
      <c r="AQ78" s="128"/>
      <c r="AR78" s="128"/>
      <c r="AS78" s="128"/>
      <c r="AT78" s="128"/>
      <c r="AU78" s="128"/>
      <c r="AV78" s="129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7"/>
    </row>
    <row r="79" spans="1:61" ht="9.9499999999999993" customHeight="1">
      <c r="A79" s="116"/>
      <c r="B79" s="117"/>
      <c r="C79" s="117"/>
      <c r="D79" s="117"/>
      <c r="E79" s="117"/>
      <c r="F79" s="124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6"/>
      <c r="R79" s="117"/>
      <c r="S79" s="117"/>
      <c r="T79" s="117"/>
      <c r="U79" s="117"/>
      <c r="V79" s="117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117"/>
      <c r="AJ79" s="117"/>
      <c r="AK79" s="117"/>
      <c r="AL79" s="117"/>
      <c r="AM79" s="117"/>
      <c r="AN79" s="127"/>
      <c r="AO79" s="128"/>
      <c r="AP79" s="128"/>
      <c r="AQ79" s="128"/>
      <c r="AR79" s="128"/>
      <c r="AS79" s="128"/>
      <c r="AT79" s="128"/>
      <c r="AU79" s="128"/>
      <c r="AV79" s="129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9"/>
    </row>
    <row r="80" spans="1:61" ht="9.9499999999999993" customHeight="1"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5"/>
      <c r="T80" s="5"/>
      <c r="U80" s="5"/>
      <c r="V80" s="5"/>
      <c r="W80" s="5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61" ht="9.9499999999999993" customHeight="1">
      <c r="A81" s="100" t="s">
        <v>10</v>
      </c>
      <c r="B81" s="101"/>
      <c r="C81" s="101"/>
      <c r="D81" s="101"/>
      <c r="E81" s="102"/>
      <c r="F81" s="103"/>
      <c r="G81" s="105">
        <f>口座名義</f>
        <v>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6"/>
      <c r="AD81" s="111" t="s">
        <v>4</v>
      </c>
      <c r="AE81" s="112"/>
      <c r="AF81" s="112"/>
      <c r="AG81" s="112"/>
      <c r="AH81" s="112"/>
      <c r="AI81" s="112"/>
      <c r="AJ81" s="112" t="s">
        <v>5</v>
      </c>
      <c r="AK81" s="112"/>
      <c r="AL81" s="112"/>
      <c r="AM81" s="112"/>
      <c r="AN81" s="112"/>
      <c r="AO81" s="112"/>
      <c r="AP81" s="112" t="s">
        <v>6</v>
      </c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</row>
    <row r="82" spans="1:61" ht="9.6" customHeight="1">
      <c r="A82" s="78"/>
      <c r="B82" s="79"/>
      <c r="C82" s="79"/>
      <c r="D82" s="79"/>
      <c r="E82" s="80"/>
      <c r="F82" s="84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8"/>
      <c r="AD82" s="113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</row>
    <row r="83" spans="1:61" ht="9.6" customHeight="1">
      <c r="A83" s="78"/>
      <c r="B83" s="79"/>
      <c r="C83" s="79"/>
      <c r="D83" s="79"/>
      <c r="E83" s="80"/>
      <c r="F83" s="104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10"/>
      <c r="AD83" s="113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</row>
    <row r="84" spans="1:61" ht="9.6" customHeight="1">
      <c r="A84" s="78" t="s">
        <v>9</v>
      </c>
      <c r="B84" s="79"/>
      <c r="C84" s="79"/>
      <c r="D84" s="79"/>
      <c r="E84" s="80"/>
      <c r="F84" s="84"/>
      <c r="G84" s="86">
        <f>口座フリガナ</f>
        <v>0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7"/>
      <c r="AD84" s="113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</row>
    <row r="85" spans="1:61" ht="9.6" customHeight="1">
      <c r="A85" s="78"/>
      <c r="B85" s="79"/>
      <c r="C85" s="79"/>
      <c r="D85" s="79"/>
      <c r="E85" s="80"/>
      <c r="F85" s="84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7"/>
      <c r="AD85" s="113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</row>
    <row r="86" spans="1:61" ht="9.6" customHeight="1">
      <c r="A86" s="81"/>
      <c r="B86" s="82"/>
      <c r="C86" s="82"/>
      <c r="D86" s="82"/>
      <c r="E86" s="83"/>
      <c r="F86" s="85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9"/>
      <c r="AD86" s="113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</row>
  </sheetData>
  <sheetProtection password="C681" sheet="1" objects="1" scenarios="1" selectLockedCells="1"/>
  <mergeCells count="193">
    <mergeCell ref="AV26:BI28"/>
    <mergeCell ref="AR26:AU28"/>
    <mergeCell ref="AD26:AG28"/>
    <mergeCell ref="B26:AC28"/>
    <mergeCell ref="AI25:AO25"/>
    <mergeCell ref="AN27:AO28"/>
    <mergeCell ref="AI26:AM28"/>
    <mergeCell ref="A6:BI8"/>
    <mergeCell ref="AT9:AY10"/>
    <mergeCell ref="AZ9:BI10"/>
    <mergeCell ref="A12:AB14"/>
    <mergeCell ref="A17:AB19"/>
    <mergeCell ref="BF20:BH21"/>
    <mergeCell ref="AM22:AV23"/>
    <mergeCell ref="AY22:BH23"/>
    <mergeCell ref="AW22:AX23"/>
    <mergeCell ref="AK22:AL23"/>
    <mergeCell ref="BE1:BG2"/>
    <mergeCell ref="BH1:BI2"/>
    <mergeCell ref="AQ4:AT5"/>
    <mergeCell ref="AU4:AW5"/>
    <mergeCell ref="AX4:AY5"/>
    <mergeCell ref="AZ4:BB5"/>
    <mergeCell ref="BC4:BD5"/>
    <mergeCell ref="BE4:BG5"/>
    <mergeCell ref="BH4:BI5"/>
    <mergeCell ref="A30:D32"/>
    <mergeCell ref="E30:N32"/>
    <mergeCell ref="O30:Q32"/>
    <mergeCell ref="R30:T32"/>
    <mergeCell ref="U30:Y32"/>
    <mergeCell ref="Z30:AH32"/>
    <mergeCell ref="AI30:AQ32"/>
    <mergeCell ref="AR30:AZ32"/>
    <mergeCell ref="BA30:BI32"/>
    <mergeCell ref="BA33:BI35"/>
    <mergeCell ref="A36:D38"/>
    <mergeCell ref="E36:N38"/>
    <mergeCell ref="O36:Q38"/>
    <mergeCell ref="R36:T38"/>
    <mergeCell ref="U36:Y38"/>
    <mergeCell ref="Z36:AG38"/>
    <mergeCell ref="AH36:AH38"/>
    <mergeCell ref="AI36:AQ38"/>
    <mergeCell ref="AR36:AZ38"/>
    <mergeCell ref="BA36:BI38"/>
    <mergeCell ref="A33:D35"/>
    <mergeCell ref="E33:N35"/>
    <mergeCell ref="O33:Q35"/>
    <mergeCell ref="R33:T35"/>
    <mergeCell ref="U33:Y35"/>
    <mergeCell ref="Z33:AG35"/>
    <mergeCell ref="AH33:AH35"/>
    <mergeCell ref="AI33:AQ35"/>
    <mergeCell ref="AR33:AZ35"/>
    <mergeCell ref="BA39:BI41"/>
    <mergeCell ref="A42:D44"/>
    <mergeCell ref="E42:N44"/>
    <mergeCell ref="O42:Q44"/>
    <mergeCell ref="R42:T44"/>
    <mergeCell ref="U42:Y44"/>
    <mergeCell ref="Z42:AG44"/>
    <mergeCell ref="AH42:AH44"/>
    <mergeCell ref="AI42:AQ44"/>
    <mergeCell ref="AR42:AZ44"/>
    <mergeCell ref="BA42:BI44"/>
    <mergeCell ref="A39:D41"/>
    <mergeCell ref="E39:N41"/>
    <mergeCell ref="O39:Q41"/>
    <mergeCell ref="R39:T41"/>
    <mergeCell ref="U39:Y41"/>
    <mergeCell ref="Z39:AG41"/>
    <mergeCell ref="AH39:AH41"/>
    <mergeCell ref="AI39:AQ41"/>
    <mergeCell ref="AR39:AZ41"/>
    <mergeCell ref="BA45:BI47"/>
    <mergeCell ref="A48:D50"/>
    <mergeCell ref="E48:N50"/>
    <mergeCell ref="O48:Q50"/>
    <mergeCell ref="R48:T50"/>
    <mergeCell ref="U48:Y50"/>
    <mergeCell ref="Z48:AG50"/>
    <mergeCell ref="AH48:AH50"/>
    <mergeCell ref="AI48:AQ50"/>
    <mergeCell ref="AR48:AZ50"/>
    <mergeCell ref="BA48:BI50"/>
    <mergeCell ref="A45:D47"/>
    <mergeCell ref="E45:N47"/>
    <mergeCell ref="O45:Q47"/>
    <mergeCell ref="R45:T47"/>
    <mergeCell ref="U45:Y47"/>
    <mergeCell ref="Z45:AG47"/>
    <mergeCell ref="AH45:AH47"/>
    <mergeCell ref="AI45:AQ47"/>
    <mergeCell ref="AR45:AZ47"/>
    <mergeCell ref="BA51:BI53"/>
    <mergeCell ref="A54:D56"/>
    <mergeCell ref="E54:N56"/>
    <mergeCell ref="O54:Q56"/>
    <mergeCell ref="R54:T56"/>
    <mergeCell ref="U54:Y56"/>
    <mergeCell ref="Z54:AG56"/>
    <mergeCell ref="AH54:AH56"/>
    <mergeCell ref="AI54:AQ56"/>
    <mergeCell ref="AR54:AZ56"/>
    <mergeCell ref="BA54:BI56"/>
    <mergeCell ref="A51:D53"/>
    <mergeCell ref="E51:N53"/>
    <mergeCell ref="O51:Q53"/>
    <mergeCell ref="R51:T53"/>
    <mergeCell ref="U51:Y53"/>
    <mergeCell ref="Z51:AG53"/>
    <mergeCell ref="AH51:AH53"/>
    <mergeCell ref="AI51:AQ53"/>
    <mergeCell ref="AR51:AZ53"/>
    <mergeCell ref="BA57:BI59"/>
    <mergeCell ref="A60:D62"/>
    <mergeCell ref="E60:N62"/>
    <mergeCell ref="O60:Q62"/>
    <mergeCell ref="R60:T62"/>
    <mergeCell ref="U60:Y62"/>
    <mergeCell ref="Z60:AG62"/>
    <mergeCell ref="AH60:AH62"/>
    <mergeCell ref="AI60:AQ62"/>
    <mergeCell ref="AR60:AZ62"/>
    <mergeCell ref="BA60:BI62"/>
    <mergeCell ref="A57:D59"/>
    <mergeCell ref="E57:N59"/>
    <mergeCell ref="O57:Q59"/>
    <mergeCell ref="R57:T59"/>
    <mergeCell ref="U57:Y59"/>
    <mergeCell ref="Z57:AG59"/>
    <mergeCell ref="AH57:AH59"/>
    <mergeCell ref="AI57:AQ59"/>
    <mergeCell ref="AR57:AZ59"/>
    <mergeCell ref="R77:V79"/>
    <mergeCell ref="W77:AH79"/>
    <mergeCell ref="BA63:BI65"/>
    <mergeCell ref="A66:D68"/>
    <mergeCell ref="E66:N68"/>
    <mergeCell ref="O66:Q68"/>
    <mergeCell ref="R66:T68"/>
    <mergeCell ref="U66:Y68"/>
    <mergeCell ref="Z66:AG68"/>
    <mergeCell ref="AH66:AH68"/>
    <mergeCell ref="AI66:AQ68"/>
    <mergeCell ref="AR66:AZ68"/>
    <mergeCell ref="BA66:BI68"/>
    <mergeCell ref="A63:D65"/>
    <mergeCell ref="E63:N65"/>
    <mergeCell ref="O63:Q65"/>
    <mergeCell ref="R63:T65"/>
    <mergeCell ref="U63:Y65"/>
    <mergeCell ref="Z63:AG65"/>
    <mergeCell ref="AH63:AH65"/>
    <mergeCell ref="AI63:AQ65"/>
    <mergeCell ref="AR63:AZ65"/>
    <mergeCell ref="A72:Y74"/>
    <mergeCell ref="Z72:AG74"/>
    <mergeCell ref="AH72:AH74"/>
    <mergeCell ref="AI72:AZ74"/>
    <mergeCell ref="BA72:BI74"/>
    <mergeCell ref="A69:D71"/>
    <mergeCell ref="E69:N71"/>
    <mergeCell ref="O69:Q71"/>
    <mergeCell ref="R69:T71"/>
    <mergeCell ref="U69:Y71"/>
    <mergeCell ref="Z69:AG71"/>
    <mergeCell ref="AH69:AH71"/>
    <mergeCell ref="A84:E86"/>
    <mergeCell ref="F84:F86"/>
    <mergeCell ref="G84:AC86"/>
    <mergeCell ref="AK12:BH13"/>
    <mergeCell ref="AK14:BH16"/>
    <mergeCell ref="AK17:BH19"/>
    <mergeCell ref="AK20:BD21"/>
    <mergeCell ref="AW77:BI79"/>
    <mergeCell ref="A81:E83"/>
    <mergeCell ref="F81:F83"/>
    <mergeCell ref="G81:AC83"/>
    <mergeCell ref="AD81:AI81"/>
    <mergeCell ref="AJ81:AO81"/>
    <mergeCell ref="AP81:BI81"/>
    <mergeCell ref="AD82:AI86"/>
    <mergeCell ref="AJ82:AO86"/>
    <mergeCell ref="AP82:BI86"/>
    <mergeCell ref="A77:E79"/>
    <mergeCell ref="F77:Q79"/>
    <mergeCell ref="AI77:AM79"/>
    <mergeCell ref="AN77:AV79"/>
    <mergeCell ref="AI69:AQ71"/>
    <mergeCell ref="AR69:AZ71"/>
    <mergeCell ref="BA69:BI71"/>
  </mergeCells>
  <phoneticPr fontId="1"/>
  <pageMargins left="0.35433070866141736" right="0.11811023622047245" top="0.59055118110236227" bottom="0.31496062992125984" header="0.31496062992125984" footer="0.31496062992125984"/>
  <pageSetup paperSize="9" orientation="portrait" blackAndWhite="1" r:id="rId1"/>
  <ignoredErrors>
    <ignoredError sqref="BH1 BC4:BD4 BC5:BD5 AU4:BB4 AU5:BB5 BE5:BG5 BE4:BG4 AZ9 B26 A33:AG71 Z72 F77:BI79 G81:AC86 AI26 AK12:BH23 AV26 A7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99</vt:i4>
      </vt:variant>
    </vt:vector>
  </HeadingPairs>
  <TitlesOfParts>
    <vt:vector size="102" baseType="lpstr">
      <vt:lpstr>請求書について(Ｅｘｃｅｌ)</vt:lpstr>
      <vt:lpstr>①入力画面</vt:lpstr>
      <vt:lpstr>②小口請求書(入力画面反映)</vt:lpstr>
      <vt:lpstr>ＦＡＸ番号</vt:lpstr>
      <vt:lpstr>Ｎｏ</vt:lpstr>
      <vt:lpstr>会社名</vt:lpstr>
      <vt:lpstr>金額1</vt:lpstr>
      <vt:lpstr>金額10</vt:lpstr>
      <vt:lpstr>金額11</vt:lpstr>
      <vt:lpstr>金額12</vt:lpstr>
      <vt:lpstr>金額13</vt:lpstr>
      <vt:lpstr>金額2</vt:lpstr>
      <vt:lpstr>金額3</vt:lpstr>
      <vt:lpstr>金額4</vt:lpstr>
      <vt:lpstr>金額5</vt:lpstr>
      <vt:lpstr>金額6</vt:lpstr>
      <vt:lpstr>金額7</vt:lpstr>
      <vt:lpstr>金額8</vt:lpstr>
      <vt:lpstr>金額9</vt:lpstr>
      <vt:lpstr>計</vt:lpstr>
      <vt:lpstr>月</vt:lpstr>
      <vt:lpstr>口座フリガナ</vt:lpstr>
      <vt:lpstr>口座種類</vt:lpstr>
      <vt:lpstr>口座番号</vt:lpstr>
      <vt:lpstr>口座名義</vt:lpstr>
      <vt:lpstr>工事担当者名</vt:lpstr>
      <vt:lpstr>工事番号</vt:lpstr>
      <vt:lpstr>工事名</vt:lpstr>
      <vt:lpstr>支店名</vt:lpstr>
      <vt:lpstr>住所</vt:lpstr>
      <vt:lpstr>振込先銀行</vt:lpstr>
      <vt:lpstr>数量1</vt:lpstr>
      <vt:lpstr>数量10</vt:lpstr>
      <vt:lpstr>数量11</vt:lpstr>
      <vt:lpstr>数量12</vt:lpstr>
      <vt:lpstr>数量13</vt:lpstr>
      <vt:lpstr>数量2</vt:lpstr>
      <vt:lpstr>数量3</vt:lpstr>
      <vt:lpstr>数量4</vt:lpstr>
      <vt:lpstr>数量5</vt:lpstr>
      <vt:lpstr>数量6</vt:lpstr>
      <vt:lpstr>数量7</vt:lpstr>
      <vt:lpstr>数量8</vt:lpstr>
      <vt:lpstr>数量9</vt:lpstr>
      <vt:lpstr>請求者コード</vt:lpstr>
      <vt:lpstr>代表者名</vt:lpstr>
      <vt:lpstr>単位1</vt:lpstr>
      <vt:lpstr>単位10</vt:lpstr>
      <vt:lpstr>単位11</vt:lpstr>
      <vt:lpstr>単位12</vt:lpstr>
      <vt:lpstr>単位13</vt:lpstr>
      <vt:lpstr>単位2</vt:lpstr>
      <vt:lpstr>単位3</vt:lpstr>
      <vt:lpstr>単位4</vt:lpstr>
      <vt:lpstr>単位5</vt:lpstr>
      <vt:lpstr>単位6</vt:lpstr>
      <vt:lpstr>単位7</vt:lpstr>
      <vt:lpstr>単位8</vt:lpstr>
      <vt:lpstr>単位9</vt:lpstr>
      <vt:lpstr>単価1</vt:lpstr>
      <vt:lpstr>単価10</vt:lpstr>
      <vt:lpstr>単価11</vt:lpstr>
      <vt:lpstr>単価12</vt:lpstr>
      <vt:lpstr>単価13</vt:lpstr>
      <vt:lpstr>単価2</vt:lpstr>
      <vt:lpstr>単価3</vt:lpstr>
      <vt:lpstr>単価4</vt:lpstr>
      <vt:lpstr>単価5</vt:lpstr>
      <vt:lpstr>単価6</vt:lpstr>
      <vt:lpstr>単価7</vt:lpstr>
      <vt:lpstr>単価8</vt:lpstr>
      <vt:lpstr>単価9</vt:lpstr>
      <vt:lpstr>電話番号</vt:lpstr>
      <vt:lpstr>日</vt:lpstr>
      <vt:lpstr>年月1</vt:lpstr>
      <vt:lpstr>年月10</vt:lpstr>
      <vt:lpstr>年月11</vt:lpstr>
      <vt:lpstr>年月12</vt:lpstr>
      <vt:lpstr>年月13</vt:lpstr>
      <vt:lpstr>年月2</vt:lpstr>
      <vt:lpstr>年月3</vt:lpstr>
      <vt:lpstr>年月4</vt:lpstr>
      <vt:lpstr>年月5</vt:lpstr>
      <vt:lpstr>年月6</vt:lpstr>
      <vt:lpstr>年月7</vt:lpstr>
      <vt:lpstr>年月8</vt:lpstr>
      <vt:lpstr>年月9</vt:lpstr>
      <vt:lpstr>名称及び商品1</vt:lpstr>
      <vt:lpstr>名称及び商品10</vt:lpstr>
      <vt:lpstr>名称及び商品11</vt:lpstr>
      <vt:lpstr>名称及び商品12</vt:lpstr>
      <vt:lpstr>名称及び商品13</vt:lpstr>
      <vt:lpstr>名称及び商品2</vt:lpstr>
      <vt:lpstr>名称及び商品3</vt:lpstr>
      <vt:lpstr>名称及び商品4</vt:lpstr>
      <vt:lpstr>名称及び商品5</vt:lpstr>
      <vt:lpstr>名称及び商品6</vt:lpstr>
      <vt:lpstr>名称及び商品7</vt:lpstr>
      <vt:lpstr>名称及び商品8</vt:lpstr>
      <vt:lpstr>名称及び商品9</vt:lpstr>
      <vt:lpstr>郵便番号</vt:lpstr>
      <vt:lpstr>令和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cp:lastPrinted>2019-04-18T05:32:32Z</cp:lastPrinted>
  <dcterms:created xsi:type="dcterms:W3CDTF">2016-07-07T08:00:21Z</dcterms:created>
  <dcterms:modified xsi:type="dcterms:W3CDTF">2019-04-18T05:40:08Z</dcterms:modified>
</cp:coreProperties>
</file>